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AŽETAK" sheetId="1" r:id="rId1"/>
    <sheet name=" Račun prihoda i rashoda" sheetId="2" r:id="rId2"/>
    <sheet name="Rashodi prema funkcijskoj kl" sheetId="3" r:id="rId3"/>
    <sheet name="Račun financiranja" sheetId="4" r:id="rId4"/>
    <sheet name="POSEBNI DIO" sheetId="5" r:id="rId5"/>
    <sheet name="List2" sheetId="6" r:id="rId6"/>
  </sheets>
  <externalReferences>
    <externalReference r:id="rId7"/>
  </externalReferenc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8" i="5"/>
  <c r="H58"/>
  <c r="G58"/>
  <c r="E46"/>
  <c r="I40"/>
  <c r="H40"/>
  <c r="G40"/>
  <c r="F40"/>
  <c r="E40"/>
  <c r="E26"/>
  <c r="I20"/>
  <c r="H20"/>
  <c r="G20"/>
  <c r="E19"/>
  <c r="I9"/>
  <c r="H9"/>
  <c r="G9"/>
  <c r="F9"/>
  <c r="E9"/>
  <c r="I8"/>
  <c r="H8"/>
  <c r="G8"/>
  <c r="E8"/>
  <c r="K31" i="2"/>
  <c r="H30"/>
  <c r="H29" s="1"/>
  <c r="I29"/>
  <c r="G29"/>
  <c r="F29"/>
  <c r="E29"/>
  <c r="D29"/>
  <c r="C29"/>
  <c r="G27"/>
  <c r="G24" s="1"/>
  <c r="G31" s="1"/>
  <c r="N24"/>
  <c r="M24"/>
  <c r="L24"/>
  <c r="J24"/>
  <c r="J31" s="1"/>
  <c r="I24"/>
  <c r="I31" s="1"/>
  <c r="H24"/>
  <c r="H31" s="1"/>
  <c r="F24"/>
  <c r="F31" s="1"/>
  <c r="E24"/>
  <c r="E31" s="1"/>
  <c r="D24"/>
  <c r="D31" s="1"/>
  <c r="C24"/>
  <c r="C31" s="1"/>
  <c r="N20"/>
  <c r="J20"/>
  <c r="I20"/>
  <c r="H20"/>
  <c r="G20"/>
  <c r="F20"/>
  <c r="E20"/>
  <c r="D20"/>
  <c r="C20"/>
  <c r="L19"/>
  <c r="L18"/>
  <c r="K18"/>
  <c r="K20" s="1"/>
  <c r="J18"/>
  <c r="M16"/>
  <c r="K16"/>
  <c r="H16"/>
  <c r="G16"/>
  <c r="D16"/>
  <c r="C16"/>
  <c r="N14"/>
  <c r="N16" s="1"/>
  <c r="M14"/>
  <c r="K14"/>
  <c r="J14"/>
  <c r="I14"/>
  <c r="G14"/>
  <c r="F14"/>
  <c r="E14"/>
  <c r="D14"/>
  <c r="C14"/>
  <c r="L11"/>
  <c r="L20" s="1"/>
  <c r="I9"/>
  <c r="I16" s="1"/>
  <c r="G9"/>
  <c r="F9"/>
  <c r="F16" s="1"/>
  <c r="E9"/>
  <c r="E16" s="1"/>
  <c r="D9"/>
  <c r="C9"/>
  <c r="J11" i="1"/>
  <c r="I11"/>
  <c r="H11"/>
  <c r="F11"/>
  <c r="F14" s="1"/>
  <c r="G9"/>
  <c r="J8"/>
  <c r="I8"/>
  <c r="H8"/>
  <c r="F8"/>
  <c r="L31" i="2" l="1"/>
  <c r="L9"/>
  <c r="L16"/>
</calcChain>
</file>

<file path=xl/sharedStrings.xml><?xml version="1.0" encoding="utf-8"?>
<sst xmlns="http://schemas.openxmlformats.org/spreadsheetml/2006/main" count="234" uniqueCount="132">
  <si>
    <t>FINANCIJSKI PLAN PRORAČUNSKOG KORISNIKA JEDINICE LOKALNE I PODRUČNE (REGIONALNE) SAMOUPRAVE 
ZA 2023. I PROJEKCIJA ZA 2024. I 2025. GODINU</t>
  </si>
  <si>
    <t>I. OPĆI DIO</t>
  </si>
  <si>
    <t>A) SAŽETAK RAČUNA PRIHODA I RASHODA</t>
  </si>
  <si>
    <t>EUR/KN*</t>
  </si>
  <si>
    <t>Izvršenje 2021.**</t>
  </si>
  <si>
    <t>Plan 2022.**</t>
  </si>
  <si>
    <t>Plan za 2023.</t>
  </si>
  <si>
    <t>Projekcija 
za 2024.</t>
  </si>
  <si>
    <t>Projekcija 
za 2025.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</si>
  <si>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</si>
  <si>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</si>
  <si>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</si>
  <si>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</si>
  <si>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</si>
  <si>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</si>
  <si>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</si>
  <si>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</si>
  <si>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Izvršenje 2021.</t>
  </si>
  <si>
    <t>Plan 2022.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</si>
  <si>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</si>
  <si>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</si>
  <si>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</si>
  <si>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</si>
  <si>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</si>
  <si>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</si>
  <si>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</si>
  <si>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r>
      <rPr>
        <b/>
        <i/>
        <sz val="9"/>
        <color rgb="FF000000"/>
        <rFont val="Arial"/>
        <family val="2"/>
        <charset val="238"/>
      </rP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rgb="FF000000"/>
        <rFont val="Arial"/>
        <family val="2"/>
        <charset val="238"/>
      </rPr>
      <t>u kunama i u eurima</t>
    </r>
    <r>
      <rPr>
        <b/>
        <i/>
        <sz val="9"/>
        <color rgb="FF000000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</si>
  <si>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</si>
  <si>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</si>
  <si>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 RAČUN PRIHODA I RASHODA </t>
  </si>
  <si>
    <t>Broj konta</t>
  </si>
  <si>
    <t>Vrsta prihoda/rashoda</t>
  </si>
  <si>
    <t>IZVRŠENJE 2021</t>
  </si>
  <si>
    <t>PLAN 2022</t>
  </si>
  <si>
    <t>PLAN ZA 2023</t>
  </si>
  <si>
    <t>PROJEKCIJA PLANA 2024</t>
  </si>
  <si>
    <t>PROJEKCIJA PLANA 2025</t>
  </si>
  <si>
    <t>Opći prihodi i primici</t>
  </si>
  <si>
    <t>Vlastiti prihodi</t>
  </si>
  <si>
    <t>Prihodi za posebne namjene</t>
  </si>
  <si>
    <t>Pomoći</t>
  </si>
  <si>
    <t xml:space="preserve">Donacije </t>
  </si>
  <si>
    <t xml:space="preserve">Prihodi od prodaje  nefinancijske imovine </t>
  </si>
  <si>
    <t>Namjenski primici od zaduživanja</t>
  </si>
  <si>
    <t>Prihodi poslovanja</t>
  </si>
  <si>
    <t>Pomoći iz inozemstva i od subjekata unutar općeg proračuna</t>
  </si>
  <si>
    <t>Prihodi od upr.i admin.pristojbi, pristojbi po posebnim propisima i naknada</t>
  </si>
  <si>
    <t>Prihodi od prodaje proizvoda i robe te pruženih usluga i prihodi od donacija</t>
  </si>
  <si>
    <t>Prihodi od nadležnog proračuna i od HZZO temeljem ugovornih obveza</t>
  </si>
  <si>
    <t>Prihodi od prodaje nefinancijske imovine</t>
  </si>
  <si>
    <t>Prihodi od prodaje proizvedene dugotrajne imovine</t>
  </si>
  <si>
    <t>UKUPNO PRIHODI</t>
  </si>
  <si>
    <t>Vlastiti izvori</t>
  </si>
  <si>
    <t>Rezultat poslovanja</t>
  </si>
  <si>
    <t>UKUPNO PRIHODI + VIŠAK</t>
  </si>
  <si>
    <t>PLAN RASHODA I IZDATAKA</t>
  </si>
  <si>
    <t>Donacije</t>
  </si>
  <si>
    <t xml:space="preserve">Prihodi od nefinancijske imovine </t>
  </si>
  <si>
    <t>RASHODI POSLOVANJA</t>
  </si>
  <si>
    <t>Rashodi za zaposlene</t>
  </si>
  <si>
    <t>Materijalni rashodi</t>
  </si>
  <si>
    <t>Financijski  rashodi</t>
  </si>
  <si>
    <t>Ostali rashodi</t>
  </si>
  <si>
    <t>Rashodi za nabavu proizvedene dugotrajne  imovine</t>
  </si>
  <si>
    <t>UKUPNO RASHODI</t>
  </si>
  <si>
    <t>RASHODI PREMA FUNKCIJSKOJ KLASIFIKACIJI</t>
  </si>
  <si>
    <t>BROJČANA OZNAKA I NAZIV</t>
  </si>
  <si>
    <t>UKUPNI RASHODI</t>
  </si>
  <si>
    <t>09 OBRAZOVANJE</t>
  </si>
  <si>
    <t>0922 Više srednjoškolsko obrazovanje</t>
  </si>
  <si>
    <t>B. RAČUN FINANCIRANJA</t>
  </si>
  <si>
    <t>Razred</t>
  </si>
  <si>
    <t>Skupina</t>
  </si>
  <si>
    <t>Izvor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</si>
  <si>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</si>
  <si>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</si>
  <si>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</si>
  <si>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</si>
  <si>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</si>
  <si>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</si>
  <si>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</si>
  <si>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 xml:space="preserve">Naziv </t>
  </si>
  <si>
    <t xml:space="preserve">PROGRAM 6000 </t>
  </si>
  <si>
    <t>ODGOJ I OBRAZOVANJE</t>
  </si>
  <si>
    <t>Aktivnost A600011</t>
  </si>
  <si>
    <t>POMOĆNICI U NASTAVI</t>
  </si>
  <si>
    <t>Izvor 5.1.</t>
  </si>
  <si>
    <t>POMOĆI-BPŽ</t>
  </si>
  <si>
    <t>Rashodi poslovanja</t>
  </si>
  <si>
    <t>Naknade za prijevoz,za rad na terenu i odvojeni život</t>
  </si>
  <si>
    <t>Aktivnost  A600014</t>
  </si>
  <si>
    <t>Projekt "Školska shema"</t>
  </si>
  <si>
    <t>Materijal i sirovine</t>
  </si>
  <si>
    <t>Izvor 4.2</t>
  </si>
  <si>
    <t>PRIHODI ZA POSEBNE NAMJENE-PK</t>
  </si>
  <si>
    <t>Manjak prihoda</t>
  </si>
  <si>
    <t>Aktivnost A600004</t>
  </si>
  <si>
    <t>SREDNJE ŠKOLSTVO</t>
  </si>
  <si>
    <t xml:space="preserve">Izvor 5.2. </t>
  </si>
  <si>
    <t>DECENTRALIZIRANA SREDSTVA</t>
  </si>
  <si>
    <t>Financijski rashodi</t>
  </si>
  <si>
    <t>Aktivnost  A600007</t>
  </si>
  <si>
    <t>FINANCIRANJE IZNAD MINIMALNOG STANDARDA -SREDNJE ŠKOLSTVO</t>
  </si>
  <si>
    <t xml:space="preserve">Izvor 3.1. </t>
  </si>
  <si>
    <t>VLASTITI PRIHODI-PK</t>
  </si>
  <si>
    <t>Rashodi za zaposlene-plaće za prekovremeni rad</t>
  </si>
  <si>
    <t>Tekuće donacije u novcu</t>
  </si>
  <si>
    <t>Uredska oprema i namještaj</t>
  </si>
  <si>
    <t>Izvor 4.2.</t>
  </si>
  <si>
    <t>Računalna oprema</t>
  </si>
  <si>
    <t xml:space="preserve">Izvor 5.3. </t>
  </si>
  <si>
    <t>POMOĆI-PK</t>
  </si>
  <si>
    <t>Knjige-donacija državni proračun</t>
  </si>
  <si>
    <t>Izvor 6.2.</t>
  </si>
  <si>
    <t>DONACIJE-PK</t>
  </si>
  <si>
    <t>Uređaji</t>
  </si>
  <si>
    <t>Izvor 7.2.</t>
  </si>
  <si>
    <t>PRIHOD OD PRODAJE NEFINANCIJSKE IMOVINE-PK</t>
  </si>
  <si>
    <t>Rashodi od prodaje nefinancijske imovine</t>
  </si>
  <si>
    <t>Aktivnost  A6000010</t>
  </si>
  <si>
    <t>EU PROJEKTI</t>
  </si>
  <si>
    <t xml:space="preserve">Kapitalni projekt K600005 </t>
  </si>
  <si>
    <t>Ulaganja u srednje škole</t>
  </si>
  <si>
    <t xml:space="preserve">Glava 00604 </t>
  </si>
  <si>
    <t xml:space="preserve">OSTALE JAVNE POTREBE U OBRAZOVANJU,ŠPORTU I KULTURI </t>
  </si>
  <si>
    <t xml:space="preserve">Glavni program A05 </t>
  </si>
  <si>
    <t xml:space="preserve">OBRAZOVANJE, ŠPORT I KULTURA </t>
  </si>
  <si>
    <t>Višak prihoda poslovanja</t>
  </si>
  <si>
    <t xml:space="preserve">Glava 00602 </t>
  </si>
  <si>
    <t xml:space="preserve">SREDNJE ŠKOLE </t>
  </si>
  <si>
    <t>Ostali prihodi</t>
  </si>
  <si>
    <t>Višak prihoda</t>
  </si>
</sst>
</file>

<file path=xl/styles.xml><?xml version="1.0" encoding="utf-8"?>
<styleSheet xmlns="http://schemas.openxmlformats.org/spreadsheetml/2006/main">
  <numFmts count="2">
    <numFmt numFmtId="164" formatCode="#,##0.00&quot; kn&quot;;\-#,##0.00&quot; kn&quot;"/>
    <numFmt numFmtId="165" formatCode="#,##0.00\ [$kn-41A];[Red]\-#,##0.00\ [$kn-41A]"/>
  </numFmts>
  <fonts count="28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Arial"/>
      <family val="2"/>
      <charset val="1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.5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rgb="FF0066FF"/>
        <bgColor rgb="FF3366FF"/>
      </patternFill>
    </fill>
    <fill>
      <patternFill patternType="solid">
        <fgColor rgb="FF0000FF"/>
        <bgColor rgb="FF0000FF"/>
      </patternFill>
    </fill>
    <fill>
      <patternFill patternType="solid">
        <fgColor rgb="FFFFF5CE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 applyProtection="1">
      <alignment horizontal="left"/>
    </xf>
    <xf numFmtId="164" fontId="7" fillId="2" borderId="4" xfId="0" applyNumberFormat="1" applyFont="1" applyFill="1" applyBorder="1" applyAlignment="1" applyProtection="1">
      <alignment horizontal="center" vertical="center" wrapText="1"/>
    </xf>
    <xf numFmtId="164" fontId="7" fillId="3" borderId="4" xfId="0" applyNumberFormat="1" applyFont="1" applyFill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0" fillId="0" borderId="0" xfId="0" applyNumberFormat="1"/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 applyProtection="1">
      <alignment vertical="center"/>
    </xf>
    <xf numFmtId="164" fontId="9" fillId="3" borderId="3" xfId="0" applyNumberFormat="1" applyFont="1" applyFill="1" applyBorder="1" applyAlignment="1" applyProtection="1">
      <alignment vertical="center"/>
    </xf>
    <xf numFmtId="164" fontId="7" fillId="3" borderId="4" xfId="0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 applyProtection="1">
      <alignment horizontal="right" wrapText="1"/>
    </xf>
    <xf numFmtId="3" fontId="7" fillId="3" borderId="2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right" wrapText="1"/>
    </xf>
    <xf numFmtId="0" fontId="10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wrapText="1"/>
    </xf>
    <xf numFmtId="3" fontId="1" fillId="0" borderId="0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/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vertical="center"/>
    </xf>
    <xf numFmtId="4" fontId="15" fillId="5" borderId="6" xfId="0" applyNumberFormat="1" applyFont="1" applyFill="1" applyBorder="1" applyAlignment="1">
      <alignment horizontal="right" vertical="center" wrapText="1"/>
    </xf>
    <xf numFmtId="4" fontId="15" fillId="5" borderId="7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wrapText="1"/>
    </xf>
    <xf numFmtId="4" fontId="17" fillId="0" borderId="9" xfId="0" applyNumberFormat="1" applyFont="1" applyBorder="1" applyAlignment="1">
      <alignment horizontal="right"/>
    </xf>
    <xf numFmtId="4" fontId="17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8" xfId="0" applyFont="1" applyBorder="1" applyAlignment="1" applyProtection="1">
      <alignment horizontal="center" vertical="center" wrapText="1" readingOrder="1"/>
      <protection locked="0"/>
    </xf>
    <xf numFmtId="0" fontId="16" fillId="0" borderId="9" xfId="0" applyFont="1" applyBorder="1" applyAlignment="1">
      <alignment horizontal="left" vertical="center" wrapText="1" readingOrder="1"/>
    </xf>
    <xf numFmtId="4" fontId="17" fillId="0" borderId="9" xfId="0" applyNumberFormat="1" applyFont="1" applyBorder="1" applyAlignment="1">
      <alignment horizontal="right" vertical="center" readingOrder="1"/>
    </xf>
    <xf numFmtId="4" fontId="17" fillId="0" borderId="9" xfId="0" applyNumberFormat="1" applyFont="1" applyBorder="1" applyAlignment="1">
      <alignment horizontal="right" readingOrder="1"/>
    </xf>
    <xf numFmtId="0" fontId="16" fillId="0" borderId="0" xfId="0" applyFont="1" applyBorder="1" applyAlignment="1">
      <alignment horizontal="left" vertical="center" readingOrder="1"/>
    </xf>
    <xf numFmtId="0" fontId="16" fillId="0" borderId="8" xfId="0" applyFont="1" applyBorder="1" applyAlignment="1">
      <alignment horizontal="center" vertical="center" readingOrder="1"/>
    </xf>
    <xf numFmtId="0" fontId="18" fillId="0" borderId="8" xfId="0" applyFont="1" applyBorder="1" applyAlignment="1" applyProtection="1">
      <alignment horizontal="center" vertical="center" readingOrder="1"/>
    </xf>
    <xf numFmtId="0" fontId="18" fillId="0" borderId="9" xfId="0" applyFont="1" applyBorder="1" applyAlignment="1" applyProtection="1">
      <alignment horizontal="left" vertical="center" wrapText="1" readingOrder="1"/>
    </xf>
    <xf numFmtId="4" fontId="19" fillId="0" borderId="9" xfId="0" applyNumberFormat="1" applyFont="1" applyBorder="1" applyAlignment="1" applyProtection="1">
      <alignment horizontal="right" vertical="center" wrapText="1" readingOrder="1"/>
    </xf>
    <xf numFmtId="4" fontId="17" fillId="0" borderId="1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left" vertical="center" readingOrder="1"/>
    </xf>
    <xf numFmtId="0" fontId="15" fillId="5" borderId="8" xfId="0" applyFont="1" applyFill="1" applyBorder="1" applyAlignment="1" applyProtection="1">
      <alignment horizontal="center" vertical="center"/>
    </xf>
    <xf numFmtId="0" fontId="15" fillId="5" borderId="9" xfId="0" applyFont="1" applyFill="1" applyBorder="1" applyAlignment="1" applyProtection="1">
      <alignment vertical="center"/>
    </xf>
    <xf numFmtId="4" fontId="20" fillId="5" borderId="9" xfId="0" applyNumberFormat="1" applyFont="1" applyFill="1" applyBorder="1" applyAlignment="1" applyProtection="1">
      <alignment horizontal="right" vertical="center" wrapText="1"/>
    </xf>
    <xf numFmtId="4" fontId="20" fillId="5" borderId="10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Border="1" applyAlignment="1" applyProtection="1"/>
    <xf numFmtId="0" fontId="18" fillId="0" borderId="8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vertical="center" wrapText="1"/>
    </xf>
    <xf numFmtId="4" fontId="19" fillId="0" borderId="9" xfId="0" applyNumberFormat="1" applyFont="1" applyBorder="1" applyAlignment="1" applyProtection="1">
      <alignment horizontal="right" vertical="center" wrapText="1"/>
    </xf>
    <xf numFmtId="4" fontId="19" fillId="0" borderId="10" xfId="0" applyNumberFormat="1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vertical="center"/>
    </xf>
    <xf numFmtId="4" fontId="20" fillId="6" borderId="9" xfId="0" applyNumberFormat="1" applyFont="1" applyFill="1" applyBorder="1" applyAlignment="1" applyProtection="1">
      <alignment horizontal="right" vertical="center"/>
    </xf>
    <xf numFmtId="4" fontId="15" fillId="6" borderId="9" xfId="0" applyNumberFormat="1" applyFont="1" applyFill="1" applyBorder="1" applyAlignment="1" applyProtection="1">
      <alignment horizontal="right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vertical="center"/>
    </xf>
    <xf numFmtId="4" fontId="22" fillId="0" borderId="9" xfId="0" applyNumberFormat="1" applyFont="1" applyBorder="1" applyAlignment="1" applyProtection="1">
      <alignment horizontal="right" vertical="center"/>
    </xf>
    <xf numFmtId="4" fontId="22" fillId="0" borderId="10" xfId="0" applyNumberFormat="1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vertical="center"/>
    </xf>
    <xf numFmtId="4" fontId="20" fillId="5" borderId="9" xfId="0" applyNumberFormat="1" applyFont="1" applyFill="1" applyBorder="1" applyAlignment="1">
      <alignment horizontal="right" vertical="center" wrapText="1"/>
    </xf>
    <xf numFmtId="4" fontId="20" fillId="5" borderId="10" xfId="0" applyNumberFormat="1" applyFont="1" applyFill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horizontal="right" vertical="center"/>
    </xf>
    <xf numFmtId="0" fontId="21" fillId="0" borderId="0" xfId="0" applyFont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vertical="center"/>
    </xf>
    <xf numFmtId="4" fontId="20" fillId="6" borderId="12" xfId="0" applyNumberFormat="1" applyFont="1" applyFill="1" applyBorder="1" applyAlignment="1" applyProtection="1">
      <alignment horizontal="right" vertical="center"/>
    </xf>
    <xf numFmtId="4" fontId="15" fillId="6" borderId="12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</xf>
    <xf numFmtId="0" fontId="23" fillId="0" borderId="0" xfId="0" applyFont="1"/>
    <xf numFmtId="0" fontId="21" fillId="0" borderId="4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/>
    <xf numFmtId="0" fontId="15" fillId="5" borderId="0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vertical="center" wrapText="1"/>
    </xf>
    <xf numFmtId="4" fontId="15" fillId="5" borderId="0" xfId="0" applyNumberFormat="1" applyFont="1" applyFill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 wrapText="1"/>
    </xf>
    <xf numFmtId="164" fontId="24" fillId="0" borderId="0" xfId="0" applyNumberFormat="1" applyFont="1"/>
    <xf numFmtId="0" fontId="15" fillId="6" borderId="2" xfId="0" applyFont="1" applyFill="1" applyBorder="1" applyAlignment="1" applyProtection="1">
      <alignment horizontal="center" vertical="center"/>
    </xf>
    <xf numFmtId="0" fontId="15" fillId="6" borderId="3" xfId="0" applyFont="1" applyFill="1" applyBorder="1" applyAlignment="1" applyProtection="1">
      <alignment vertical="center" wrapText="1"/>
    </xf>
    <xf numFmtId="4" fontId="15" fillId="6" borderId="3" xfId="0" applyNumberFormat="1" applyFont="1" applyFill="1" applyBorder="1" applyAlignment="1" applyProtection="1">
      <alignment vertical="center"/>
    </xf>
    <xf numFmtId="4" fontId="15" fillId="6" borderId="13" xfId="0" applyNumberFormat="1" applyFont="1" applyFill="1" applyBorder="1" applyAlignment="1" applyProtection="1">
      <alignment vertical="center"/>
    </xf>
    <xf numFmtId="164" fontId="7" fillId="4" borderId="4" xfId="0" applyNumberFormat="1" applyFont="1" applyFill="1" applyBorder="1" applyAlignment="1" applyProtection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left" vertical="center" wrapText="1"/>
    </xf>
    <xf numFmtId="164" fontId="3" fillId="2" borderId="1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right"/>
    </xf>
    <xf numFmtId="164" fontId="5" fillId="0" borderId="0" xfId="0" applyNumberFormat="1" applyFont="1"/>
    <xf numFmtId="164" fontId="25" fillId="2" borderId="4" xfId="0" applyNumberFormat="1" applyFont="1" applyFill="1" applyBorder="1" applyAlignment="1">
      <alignment horizontal="left" vertical="center" wrapText="1"/>
    </xf>
    <xf numFmtId="164" fontId="0" fillId="0" borderId="9" xfId="0" applyNumberFormat="1" applyBorder="1"/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3" fontId="3" fillId="2" borderId="1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horizontal="right" wrapText="1"/>
    </xf>
    <xf numFmtId="0" fontId="7" fillId="2" borderId="13" xfId="0" applyFont="1" applyFill="1" applyBorder="1" applyAlignment="1" applyProtection="1">
      <alignment horizontal="left" vertical="center" wrapText="1"/>
    </xf>
    <xf numFmtId="164" fontId="3" fillId="2" borderId="1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7" fillId="7" borderId="13" xfId="0" applyFont="1" applyFill="1" applyBorder="1" applyAlignment="1" applyProtection="1">
      <alignment horizontal="left" vertical="center" wrapText="1"/>
    </xf>
    <xf numFmtId="164" fontId="3" fillId="7" borderId="13" xfId="0" applyNumberFormat="1" applyFont="1" applyFill="1" applyBorder="1" applyAlignment="1">
      <alignment horizontal="right"/>
    </xf>
    <xf numFmtId="164" fontId="3" fillId="7" borderId="4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0" fontId="26" fillId="2" borderId="2" xfId="0" applyFont="1" applyFill="1" applyBorder="1" applyAlignment="1" applyProtection="1">
      <alignment horizontal="left" vertical="center" wrapText="1"/>
    </xf>
    <xf numFmtId="0" fontId="26" fillId="2" borderId="3" xfId="0" applyFont="1" applyFill="1" applyBorder="1" applyAlignment="1" applyProtection="1">
      <alignment horizontal="left" vertical="center" wrapText="1"/>
    </xf>
    <xf numFmtId="0" fontId="26" fillId="2" borderId="13" xfId="0" applyFont="1" applyFill="1" applyBorder="1" applyAlignment="1" applyProtection="1">
      <alignment horizontal="left" vertical="center" wrapText="1"/>
    </xf>
    <xf numFmtId="164" fontId="7" fillId="2" borderId="13" xfId="0" applyNumberFormat="1" applyFont="1" applyFill="1" applyBorder="1" applyAlignment="1">
      <alignment horizontal="right"/>
    </xf>
    <xf numFmtId="164" fontId="5" fillId="0" borderId="0" xfId="0" applyNumberFormat="1" applyFont="1"/>
    <xf numFmtId="164" fontId="7" fillId="2" borderId="4" xfId="0" applyNumberFormat="1" applyFont="1" applyFill="1" applyBorder="1" applyAlignment="1">
      <alignment horizontal="right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" xfId="0" applyFont="1" applyBorder="1"/>
    <xf numFmtId="0" fontId="26" fillId="7" borderId="2" xfId="0" applyFont="1" applyFill="1" applyBorder="1" applyAlignment="1" applyProtection="1">
      <alignment horizontal="left" vertical="center" wrapText="1"/>
    </xf>
    <xf numFmtId="0" fontId="26" fillId="7" borderId="3" xfId="0" applyFont="1" applyFill="1" applyBorder="1" applyAlignment="1" applyProtection="1">
      <alignment horizontal="left" vertical="center" wrapText="1"/>
    </xf>
    <xf numFmtId="0" fontId="26" fillId="7" borderId="13" xfId="0" applyFont="1" applyFill="1" applyBorder="1" applyAlignment="1" applyProtection="1">
      <alignment horizontal="left" vertical="center" wrapText="1"/>
    </xf>
    <xf numFmtId="3" fontId="3" fillId="7" borderId="4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164" fontId="0" fillId="0" borderId="4" xfId="0" applyNumberFormat="1" applyBorder="1"/>
    <xf numFmtId="164" fontId="3" fillId="2" borderId="4" xfId="0" applyNumberFormat="1" applyFont="1" applyFill="1" applyBorder="1" applyAlignment="1" applyProtection="1">
      <alignment horizontal="right" wrapText="1"/>
    </xf>
    <xf numFmtId="0" fontId="27" fillId="7" borderId="4" xfId="0" applyFont="1" applyFill="1" applyBorder="1" applyAlignment="1">
      <alignment horizontal="left" vertical="center"/>
    </xf>
    <xf numFmtId="164" fontId="0" fillId="7" borderId="4" xfId="0" applyNumberFormat="1" applyFill="1" applyBorder="1"/>
    <xf numFmtId="164" fontId="3" fillId="7" borderId="4" xfId="0" applyNumberFormat="1" applyFont="1" applyFill="1" applyBorder="1" applyAlignment="1" applyProtection="1">
      <alignment horizontal="right" wrapText="1"/>
    </xf>
    <xf numFmtId="0" fontId="5" fillId="0" borderId="9" xfId="0" applyFont="1" applyBorder="1"/>
    <xf numFmtId="164" fontId="5" fillId="0" borderId="9" xfId="0" applyNumberFormat="1" applyFont="1" applyBorder="1"/>
    <xf numFmtId="0" fontId="0" fillId="0" borderId="9" xfId="0" applyFont="1" applyBorder="1"/>
    <xf numFmtId="164" fontId="0" fillId="0" borderId="9" xfId="0" applyNumberFormat="1" applyBorder="1"/>
    <xf numFmtId="0" fontId="5" fillId="7" borderId="0" xfId="0" applyFont="1" applyFill="1"/>
    <xf numFmtId="164" fontId="0" fillId="7" borderId="0" xfId="0" applyNumberFormat="1" applyFill="1"/>
    <xf numFmtId="0" fontId="0" fillId="0" borderId="9" xfId="0" applyFont="1" applyBorder="1" applyAlignment="1">
      <alignment horizontal="left"/>
    </xf>
    <xf numFmtId="164" fontId="5" fillId="7" borderId="0" xfId="0" applyNumberFormat="1" applyFont="1" applyFill="1"/>
    <xf numFmtId="0" fontId="5" fillId="0" borderId="9" xfId="0" applyFont="1" applyBorder="1" applyAlignment="1">
      <alignment horizontal="left"/>
    </xf>
    <xf numFmtId="0" fontId="5" fillId="7" borderId="0" xfId="0" applyFont="1" applyFill="1" applyAlignment="1">
      <alignment horizontal="left"/>
    </xf>
    <xf numFmtId="164" fontId="0" fillId="7" borderId="0" xfId="0" applyNumberFormat="1" applyFont="1" applyFill="1"/>
    <xf numFmtId="0" fontId="27" fillId="7" borderId="0" xfId="0" applyFont="1" applyFill="1" applyAlignment="1">
      <alignment vertical="center"/>
    </xf>
    <xf numFmtId="164" fontId="27" fillId="7" borderId="0" xfId="0" applyNumberFormat="1" applyFont="1" applyFill="1" applyAlignment="1">
      <alignment vertical="center"/>
    </xf>
    <xf numFmtId="164" fontId="5" fillId="7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7" fillId="7" borderId="0" xfId="0" applyFont="1" applyFill="1" applyAlignment="1">
      <alignment horizontal="left" vertical="center"/>
    </xf>
    <xf numFmtId="0" fontId="0" fillId="7" borderId="0" xfId="0" applyFont="1" applyFill="1" applyAlignment="1">
      <alignment horizontal="left"/>
    </xf>
    <xf numFmtId="0" fontId="27" fillId="7" borderId="0" xfId="0" applyFont="1" applyFill="1" applyAlignment="1">
      <alignment vertical="center" wrapText="1"/>
    </xf>
    <xf numFmtId="0" fontId="5" fillId="7" borderId="0" xfId="0" applyFont="1" applyFill="1" applyAlignment="1">
      <alignment wrapText="1"/>
    </xf>
    <xf numFmtId="0" fontId="27" fillId="7" borderId="0" xfId="0" applyFont="1" applyFill="1" applyAlignment="1">
      <alignment horizontal="left"/>
    </xf>
    <xf numFmtId="164" fontId="27" fillId="7" borderId="0" xfId="0" applyNumberFormat="1" applyFont="1" applyFill="1"/>
    <xf numFmtId="0" fontId="27" fillId="7" borderId="0" xfId="0" applyFont="1" applyFill="1"/>
    <xf numFmtId="164" fontId="27" fillId="7" borderId="0" xfId="0" applyNumberFormat="1" applyFont="1" applyFill="1" applyAlignment="1">
      <alignment horizontal="left"/>
    </xf>
    <xf numFmtId="0" fontId="0" fillId="7" borderId="0" xfId="0" applyFill="1"/>
    <xf numFmtId="165" fontId="5" fillId="0" borderId="9" xfId="0" applyNumberFormat="1" applyFont="1" applyBorder="1"/>
    <xf numFmtId="165" fontId="0" fillId="0" borderId="9" xfId="0" applyNumberFormat="1" applyBorder="1"/>
    <xf numFmtId="4" fontId="18" fillId="2" borderId="0" xfId="0" applyNumberFormat="1" applyFont="1" applyFill="1" applyBorder="1" applyAlignment="1">
      <alignment horizontal="right"/>
    </xf>
    <xf numFmtId="0" fontId="7" fillId="3" borderId="4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wrapText="1"/>
    </xf>
    <xf numFmtId="0" fontId="8" fillId="0" borderId="4" xfId="0" applyFont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7" fillId="7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7" fillId="7" borderId="0" xfId="0" applyFont="1" applyFill="1" applyBorder="1" applyAlignment="1">
      <alignment horizontal="left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27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/>
    </xf>
    <xf numFmtId="0" fontId="7" fillId="7" borderId="4" xfId="0" applyFont="1" applyFill="1" applyBorder="1" applyAlignment="1" applyProtection="1">
      <alignment horizontal="left" vertical="center" wrapText="1"/>
    </xf>
    <xf numFmtId="0" fontId="27" fillId="7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6" fillId="2" borderId="4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DEEBF7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gled%201.verzija%20kune%20FINANCIJSKI%20PLAN%202023-2025%20&#8211;%20kopij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ŽETAK KN"/>
      <sheetName val=" Račun prihoda i rashoda"/>
      <sheetName val="Rashodi prema funkcijskoj kl"/>
      <sheetName val="Račun financiranja"/>
      <sheetName val="POSEBNI DIO"/>
      <sheetName val="List2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zoomScaleNormal="100" workbookViewId="0">
      <selection activeCell="D7" sqref="D7"/>
    </sheetView>
  </sheetViews>
  <sheetFormatPr defaultColWidth="8.5703125" defaultRowHeight="15"/>
  <cols>
    <col min="5" max="10" width="25.28515625" customWidth="1"/>
  </cols>
  <sheetData>
    <row r="1" spans="1:10" ht="42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8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6" customHeight="1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8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8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8">
      <c r="A6" s="3"/>
      <c r="B6" s="4"/>
      <c r="C6" s="4"/>
      <c r="D6" s="4"/>
      <c r="E6" s="5"/>
      <c r="F6" s="6"/>
      <c r="G6" s="6"/>
      <c r="H6" s="6"/>
      <c r="I6" s="6"/>
      <c r="J6" s="7" t="s">
        <v>3</v>
      </c>
    </row>
    <row r="7" spans="1:10" ht="25.5">
      <c r="A7" s="8"/>
      <c r="B7" s="9"/>
      <c r="C7" s="9"/>
      <c r="D7" s="10"/>
      <c r="E7" s="11"/>
      <c r="F7" s="12" t="s">
        <v>4</v>
      </c>
      <c r="G7" s="12" t="s">
        <v>5</v>
      </c>
      <c r="H7" s="12" t="s">
        <v>6</v>
      </c>
      <c r="I7" s="12" t="s">
        <v>7</v>
      </c>
      <c r="J7" s="12" t="s">
        <v>8</v>
      </c>
    </row>
    <row r="8" spans="1:10" ht="13.9" customHeight="1">
      <c r="A8" s="188" t="s">
        <v>9</v>
      </c>
      <c r="B8" s="188"/>
      <c r="C8" s="188"/>
      <c r="D8" s="188"/>
      <c r="E8" s="188"/>
      <c r="F8" s="13">
        <f>F9+F10</f>
        <v>9244576</v>
      </c>
      <c r="G8" s="13">
        <v>8354000</v>
      </c>
      <c r="H8" s="13">
        <f>H9+H10</f>
        <v>9770057.9000000004</v>
      </c>
      <c r="I8" s="13">
        <f>I9+I10</f>
        <v>9770057.9000000004</v>
      </c>
      <c r="J8" s="13">
        <f>J9+J10</f>
        <v>9770057.9000000004</v>
      </c>
    </row>
    <row r="9" spans="1:10" ht="13.9" customHeight="1">
      <c r="A9" s="185" t="s">
        <v>10</v>
      </c>
      <c r="B9" s="185"/>
      <c r="C9" s="185"/>
      <c r="D9" s="185"/>
      <c r="E9" s="185"/>
      <c r="F9" s="14">
        <v>9211744</v>
      </c>
      <c r="G9" s="14">
        <f>G8-G10</f>
        <v>8350000</v>
      </c>
      <c r="H9" s="15">
        <v>9766057.9000000004</v>
      </c>
      <c r="I9" s="15">
        <v>9766057.9000000004</v>
      </c>
      <c r="J9" s="15">
        <v>9766057.9000000004</v>
      </c>
    </row>
    <row r="10" spans="1:10">
      <c r="A10" s="191" t="s">
        <v>11</v>
      </c>
      <c r="B10" s="191"/>
      <c r="C10" s="191"/>
      <c r="D10" s="191"/>
      <c r="E10" s="191"/>
      <c r="F10" s="14">
        <v>32832</v>
      </c>
      <c r="G10" s="14">
        <v>4000</v>
      </c>
      <c r="H10" s="14">
        <v>4000</v>
      </c>
      <c r="I10" s="14">
        <v>4000</v>
      </c>
      <c r="J10" s="14">
        <v>4000</v>
      </c>
    </row>
    <row r="11" spans="1:10">
      <c r="A11" s="16" t="s">
        <v>12</v>
      </c>
      <c r="B11" s="17"/>
      <c r="C11" s="17"/>
      <c r="D11" s="18"/>
      <c r="E11" s="18"/>
      <c r="F11" s="13">
        <f>F12+F13</f>
        <v>9137276</v>
      </c>
      <c r="G11" s="13">
        <v>8354000</v>
      </c>
      <c r="H11" s="13">
        <f>H12+H13</f>
        <v>9770057.9000000004</v>
      </c>
      <c r="I11" s="13">
        <f>I12+I13</f>
        <v>9770057.9000000004</v>
      </c>
      <c r="J11" s="13">
        <f>J12+J13</f>
        <v>9770057.9000000004</v>
      </c>
    </row>
    <row r="12" spans="1:10" ht="13.9" customHeight="1">
      <c r="A12" s="185" t="s">
        <v>13</v>
      </c>
      <c r="B12" s="185"/>
      <c r="C12" s="185"/>
      <c r="D12" s="185"/>
      <c r="E12" s="185"/>
      <c r="F12" s="14">
        <v>9107506</v>
      </c>
      <c r="G12" s="14">
        <v>8350000</v>
      </c>
      <c r="H12" s="14">
        <v>9766057.9000000004</v>
      </c>
      <c r="I12" s="14">
        <v>9766057.9000000004</v>
      </c>
      <c r="J12" s="14">
        <v>9766057.9000000004</v>
      </c>
    </row>
    <row r="13" spans="1:10">
      <c r="A13" s="191" t="s">
        <v>14</v>
      </c>
      <c r="B13" s="191"/>
      <c r="C13" s="191"/>
      <c r="D13" s="191"/>
      <c r="E13" s="191"/>
      <c r="F13" s="14">
        <v>29770</v>
      </c>
      <c r="G13" s="14">
        <v>4000</v>
      </c>
      <c r="H13" s="14">
        <v>4000</v>
      </c>
      <c r="I13" s="14">
        <v>4000</v>
      </c>
      <c r="J13" s="14">
        <v>4000</v>
      </c>
    </row>
    <row r="14" spans="1:10" ht="14.45" customHeight="1">
      <c r="A14" s="188" t="s">
        <v>15</v>
      </c>
      <c r="B14" s="188"/>
      <c r="C14" s="188"/>
      <c r="D14" s="188"/>
      <c r="E14" s="188"/>
      <c r="F14" s="13">
        <f>F8-F11</f>
        <v>107300</v>
      </c>
      <c r="G14" s="13">
        <v>0</v>
      </c>
      <c r="H14" s="19">
        <v>0</v>
      </c>
      <c r="I14" s="19">
        <v>0</v>
      </c>
      <c r="J14" s="19">
        <v>0</v>
      </c>
    </row>
    <row r="15" spans="1:10" ht="18">
      <c r="A15" s="1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8" customHeight="1">
      <c r="A16" s="189" t="s">
        <v>16</v>
      </c>
      <c r="B16" s="189"/>
      <c r="C16" s="189"/>
      <c r="D16" s="189"/>
      <c r="E16" s="189"/>
      <c r="F16" s="189"/>
      <c r="G16" s="189"/>
      <c r="H16" s="189"/>
      <c r="I16" s="189"/>
      <c r="J16" s="189"/>
    </row>
    <row r="17" spans="1:10" ht="18">
      <c r="A17" s="1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>
      <c r="A18" s="8"/>
      <c r="B18" s="9"/>
      <c r="C18" s="9"/>
      <c r="D18" s="22"/>
      <c r="E18" s="23"/>
      <c r="F18" s="24" t="s">
        <v>17</v>
      </c>
      <c r="G18" s="24" t="s">
        <v>18</v>
      </c>
      <c r="H18" s="24" t="s">
        <v>6</v>
      </c>
      <c r="I18" s="24" t="s">
        <v>7</v>
      </c>
      <c r="J18" s="24" t="s">
        <v>8</v>
      </c>
    </row>
    <row r="19" spans="1:10" ht="15.75" customHeight="1">
      <c r="A19" s="187" t="s">
        <v>19</v>
      </c>
      <c r="B19" s="187"/>
      <c r="C19" s="187"/>
      <c r="D19" s="187"/>
      <c r="E19" s="187"/>
      <c r="F19" s="25"/>
      <c r="G19" s="25"/>
      <c r="H19" s="25"/>
      <c r="I19" s="25"/>
      <c r="J19" s="25"/>
    </row>
    <row r="20" spans="1:10" ht="14.45" customHeight="1">
      <c r="A20" s="185" t="s">
        <v>20</v>
      </c>
      <c r="B20" s="185"/>
      <c r="C20" s="185"/>
      <c r="D20" s="185"/>
      <c r="E20" s="185"/>
      <c r="F20" s="25"/>
      <c r="G20" s="25"/>
      <c r="H20" s="25"/>
      <c r="I20" s="25"/>
      <c r="J20" s="25"/>
    </row>
    <row r="21" spans="1:10" ht="14.45" customHeight="1">
      <c r="A21" s="188" t="s">
        <v>21</v>
      </c>
      <c r="B21" s="188"/>
      <c r="C21" s="188"/>
      <c r="D21" s="188"/>
      <c r="E21" s="188"/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2" spans="1:10" ht="18">
      <c r="A22" s="1"/>
      <c r="B22" s="20"/>
      <c r="C22" s="20"/>
      <c r="D22" s="20"/>
      <c r="E22" s="20"/>
      <c r="F22" s="20"/>
      <c r="G22" s="20"/>
      <c r="H22" s="21"/>
      <c r="I22" s="21"/>
      <c r="J22" s="21"/>
    </row>
    <row r="23" spans="1:10" ht="18" customHeight="1">
      <c r="A23" s="189" t="s">
        <v>22</v>
      </c>
      <c r="B23" s="189"/>
      <c r="C23" s="189"/>
      <c r="D23" s="189"/>
      <c r="E23" s="189"/>
      <c r="F23" s="189"/>
      <c r="G23" s="189"/>
      <c r="H23" s="189"/>
      <c r="I23" s="189"/>
      <c r="J23" s="189"/>
    </row>
    <row r="24" spans="1:10" ht="18">
      <c r="A24" s="1"/>
      <c r="B24" s="20"/>
      <c r="C24" s="20"/>
      <c r="D24" s="20"/>
      <c r="E24" s="20"/>
      <c r="F24" s="20"/>
      <c r="G24" s="20"/>
      <c r="H24" s="21"/>
      <c r="I24" s="21"/>
      <c r="J24" s="21"/>
    </row>
    <row r="25" spans="1:10" ht="25.5">
      <c r="A25" s="8"/>
      <c r="B25" s="9"/>
      <c r="C25" s="9"/>
      <c r="D25" s="22"/>
      <c r="E25" s="23"/>
      <c r="F25" s="24" t="s">
        <v>17</v>
      </c>
      <c r="G25" s="24" t="s">
        <v>18</v>
      </c>
      <c r="H25" s="24" t="s">
        <v>6</v>
      </c>
      <c r="I25" s="24" t="s">
        <v>7</v>
      </c>
      <c r="J25" s="24" t="s">
        <v>8</v>
      </c>
    </row>
    <row r="26" spans="1:10" ht="14.45" customHeight="1">
      <c r="A26" s="190" t="s">
        <v>23</v>
      </c>
      <c r="B26" s="190"/>
      <c r="C26" s="190"/>
      <c r="D26" s="190"/>
      <c r="E26" s="190"/>
      <c r="F26" s="27"/>
      <c r="G26" s="27"/>
      <c r="H26" s="27"/>
      <c r="I26" s="27"/>
      <c r="J26" s="28"/>
    </row>
    <row r="27" spans="1:10" ht="30" customHeight="1">
      <c r="A27" s="184" t="s">
        <v>24</v>
      </c>
      <c r="B27" s="184"/>
      <c r="C27" s="184"/>
      <c r="D27" s="184"/>
      <c r="E27" s="184"/>
      <c r="F27" s="29"/>
      <c r="G27" s="29"/>
      <c r="H27" s="29"/>
      <c r="I27" s="29"/>
      <c r="J27" s="30"/>
    </row>
    <row r="30" spans="1:10" ht="14.45" customHeight="1">
      <c r="A30" s="185" t="s">
        <v>25</v>
      </c>
      <c r="B30" s="185"/>
      <c r="C30" s="185"/>
      <c r="D30" s="185"/>
      <c r="E30" s="185"/>
      <c r="F30" s="25">
        <v>0</v>
      </c>
      <c r="G30" s="25">
        <v>0</v>
      </c>
      <c r="H30" s="25">
        <v>0</v>
      </c>
      <c r="I30" s="25">
        <v>0</v>
      </c>
      <c r="J30" s="25">
        <v>0</v>
      </c>
    </row>
    <row r="31" spans="1:10" ht="11.25" customHeight="1">
      <c r="A31" s="31"/>
      <c r="B31" s="32"/>
      <c r="C31" s="32"/>
      <c r="D31" s="32"/>
      <c r="E31" s="32"/>
      <c r="F31" s="33"/>
      <c r="G31" s="33"/>
      <c r="H31" s="33"/>
      <c r="I31" s="33"/>
      <c r="J31" s="33"/>
    </row>
    <row r="32" spans="1:10" ht="29.25" customHeight="1">
      <c r="A32" s="186" t="s">
        <v>26</v>
      </c>
      <c r="B32" s="186"/>
      <c r="C32" s="186"/>
      <c r="D32" s="186"/>
      <c r="E32" s="186"/>
      <c r="F32" s="186"/>
      <c r="G32" s="186"/>
      <c r="H32" s="186"/>
      <c r="I32" s="186"/>
      <c r="J32" s="186"/>
    </row>
    <row r="33" spans="1:10" ht="8.25" customHeight="1"/>
    <row r="34" spans="1:10" ht="14.45" customHeight="1">
      <c r="A34" s="186" t="s">
        <v>27</v>
      </c>
      <c r="B34" s="186"/>
      <c r="C34" s="186"/>
      <c r="D34" s="186"/>
      <c r="E34" s="186"/>
      <c r="F34" s="186"/>
      <c r="G34" s="186"/>
      <c r="H34" s="186"/>
      <c r="I34" s="186"/>
      <c r="J34" s="186"/>
    </row>
    <row r="35" spans="1:10" ht="8.25" customHeight="1"/>
    <row r="36" spans="1:10" ht="29.25" customHeight="1">
      <c r="A36" s="186" t="s">
        <v>28</v>
      </c>
      <c r="B36" s="186"/>
      <c r="C36" s="186"/>
      <c r="D36" s="186"/>
      <c r="E36" s="186"/>
      <c r="F36" s="186"/>
      <c r="G36" s="186"/>
      <c r="H36" s="186"/>
      <c r="I36" s="186"/>
      <c r="J36" s="186"/>
    </row>
  </sheetData>
  <mergeCells count="20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3:J23"/>
    <mergeCell ref="A26:E26"/>
    <mergeCell ref="A27:E27"/>
    <mergeCell ref="A30:E30"/>
    <mergeCell ref="A32:J32"/>
    <mergeCell ref="A34:J34"/>
    <mergeCell ref="A36:J36"/>
  </mergeCells>
  <pageMargins left="0.7" right="0.7" top="0.75" bottom="0.75" header="0.51180555555555496" footer="0.51180555555555496"/>
  <pageSetup paperSize="9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B6" zoomScaleNormal="100" workbookViewId="0">
      <selection activeCell="M21" sqref="M21"/>
    </sheetView>
  </sheetViews>
  <sheetFormatPr defaultColWidth="8.5703125" defaultRowHeight="15"/>
  <cols>
    <col min="1" max="1" width="5.42578125" customWidth="1"/>
    <col min="2" max="2" width="29.28515625" customWidth="1"/>
    <col min="3" max="3" width="11.28515625" bestFit="1" customWidth="1"/>
    <col min="4" max="9" width="25.28515625" customWidth="1"/>
    <col min="10" max="13" width="10.5703125" customWidth="1"/>
    <col min="14" max="14" width="11.5703125" customWidth="1"/>
  </cols>
  <sheetData>
    <row r="1" spans="1:15" ht="42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15" ht="18" customHeight="1">
      <c r="A2" s="189" t="s">
        <v>1</v>
      </c>
      <c r="B2" s="189"/>
      <c r="C2" s="189"/>
      <c r="D2" s="189"/>
      <c r="E2" s="189"/>
      <c r="F2" s="189"/>
      <c r="G2" s="189"/>
      <c r="H2" s="189"/>
      <c r="I2" s="189"/>
    </row>
    <row r="3" spans="1:15" ht="18">
      <c r="A3" s="1"/>
      <c r="B3" s="1"/>
      <c r="C3" s="1"/>
      <c r="D3" s="1"/>
      <c r="E3" s="1"/>
      <c r="F3" s="1"/>
      <c r="G3" s="1"/>
      <c r="H3" s="2"/>
      <c r="I3" s="2"/>
    </row>
    <row r="4" spans="1:15" ht="15" customHeight="1">
      <c r="A4" s="189" t="s">
        <v>29</v>
      </c>
      <c r="B4" s="189"/>
      <c r="C4" s="189"/>
      <c r="D4" s="189"/>
      <c r="E4" s="189"/>
      <c r="F4" s="189"/>
      <c r="G4" s="189"/>
      <c r="H4" s="189"/>
      <c r="I4" s="189"/>
    </row>
    <row r="5" spans="1:15" ht="18" customHeight="1">
      <c r="A5" s="1"/>
      <c r="B5" s="1"/>
      <c r="C5" s="1"/>
      <c r="D5" s="1"/>
      <c r="E5" s="1"/>
      <c r="F5" s="1"/>
      <c r="G5" s="1"/>
      <c r="H5" s="2"/>
      <c r="I5" s="2"/>
    </row>
    <row r="6" spans="1:15" ht="15" customHeight="1">
      <c r="A6" s="189" t="s">
        <v>10</v>
      </c>
      <c r="B6" s="189"/>
      <c r="C6" s="189"/>
      <c r="D6" s="189"/>
      <c r="E6" s="189"/>
      <c r="F6" s="189"/>
      <c r="G6" s="189"/>
      <c r="H6" s="189"/>
      <c r="I6" s="189"/>
    </row>
    <row r="7" spans="1:15" ht="13.9" customHeight="1">
      <c r="A7" s="193" t="s">
        <v>30</v>
      </c>
      <c r="B7" s="193" t="s">
        <v>31</v>
      </c>
      <c r="C7" s="194">
        <v>2023</v>
      </c>
      <c r="D7" s="194"/>
      <c r="E7" s="194"/>
      <c r="F7" s="194"/>
      <c r="G7" s="194"/>
      <c r="H7" s="194"/>
      <c r="I7" s="194"/>
      <c r="J7" s="193" t="s">
        <v>32</v>
      </c>
      <c r="K7" s="193" t="s">
        <v>33</v>
      </c>
      <c r="L7" s="193" t="s">
        <v>34</v>
      </c>
      <c r="M7" s="193" t="s">
        <v>35</v>
      </c>
      <c r="N7" s="193" t="s">
        <v>36</v>
      </c>
      <c r="O7" s="35"/>
    </row>
    <row r="8" spans="1:15" ht="22.5">
      <c r="A8" s="193"/>
      <c r="B8" s="193"/>
      <c r="C8" s="34" t="s">
        <v>37</v>
      </c>
      <c r="D8" s="34" t="s">
        <v>38</v>
      </c>
      <c r="E8" s="34" t="s">
        <v>39</v>
      </c>
      <c r="F8" s="34" t="s">
        <v>40</v>
      </c>
      <c r="G8" s="34" t="s">
        <v>41</v>
      </c>
      <c r="H8" s="34" t="s">
        <v>42</v>
      </c>
      <c r="I8" s="34" t="s">
        <v>43</v>
      </c>
      <c r="J8" s="193"/>
      <c r="K8" s="193"/>
      <c r="L8" s="193"/>
      <c r="M8" s="193"/>
      <c r="N8" s="193"/>
      <c r="O8" s="35"/>
    </row>
    <row r="9" spans="1:15">
      <c r="A9" s="36">
        <v>6</v>
      </c>
      <c r="B9" s="37" t="s">
        <v>44</v>
      </c>
      <c r="C9" s="38">
        <f>C10+C11+C12+C13</f>
        <v>1581057.9</v>
      </c>
      <c r="D9" s="38">
        <f>D10+D11+D12+D13</f>
        <v>123000</v>
      </c>
      <c r="E9" s="38">
        <f>E10+E11+E12+E13</f>
        <v>10000</v>
      </c>
      <c r="F9" s="38">
        <f>F10+F11+F12+F13</f>
        <v>8050000</v>
      </c>
      <c r="G9" s="38">
        <f>G10+G11+G12+G13</f>
        <v>2000</v>
      </c>
      <c r="H9" s="38">
        <v>4000</v>
      </c>
      <c r="I9" s="38">
        <f>I10+I11+I12+I13</f>
        <v>0</v>
      </c>
      <c r="J9" s="38">
        <v>9244576</v>
      </c>
      <c r="K9" s="38">
        <v>8354000</v>
      </c>
      <c r="L9" s="39">
        <f>H9+G9+F9+E9+D9+C9</f>
        <v>9770057.9000000004</v>
      </c>
      <c r="M9" s="39">
        <v>9770057.9000000004</v>
      </c>
      <c r="N9" s="39">
        <v>9770057.9000000004</v>
      </c>
      <c r="O9" s="40"/>
    </row>
    <row r="10" spans="1:15" ht="23.25">
      <c r="A10" s="41">
        <v>63</v>
      </c>
      <c r="B10" s="42" t="s">
        <v>45</v>
      </c>
      <c r="C10" s="43"/>
      <c r="D10" s="43"/>
      <c r="E10" s="43"/>
      <c r="F10" s="43">
        <v>8050000</v>
      </c>
      <c r="G10" s="43"/>
      <c r="H10" s="43"/>
      <c r="I10" s="43"/>
      <c r="J10" s="43">
        <v>7972506</v>
      </c>
      <c r="K10" s="43">
        <v>7087500</v>
      </c>
      <c r="L10" s="44">
        <v>8050000</v>
      </c>
      <c r="M10" s="44">
        <v>8050000</v>
      </c>
      <c r="N10" s="44">
        <v>8050000</v>
      </c>
      <c r="O10" s="45"/>
    </row>
    <row r="11" spans="1:15" ht="33.75">
      <c r="A11" s="46">
        <v>65</v>
      </c>
      <c r="B11" s="47" t="s">
        <v>46</v>
      </c>
      <c r="C11" s="48"/>
      <c r="D11" s="48"/>
      <c r="E11" s="48">
        <v>10000</v>
      </c>
      <c r="F11" s="48"/>
      <c r="G11" s="48"/>
      <c r="H11" s="48"/>
      <c r="I11" s="48"/>
      <c r="J11" s="49">
        <v>102792</v>
      </c>
      <c r="K11" s="49">
        <v>32000</v>
      </c>
      <c r="L11" s="44">
        <f>SUM(C11:I11)</f>
        <v>10000</v>
      </c>
      <c r="M11" s="44">
        <v>10000</v>
      </c>
      <c r="N11" s="44">
        <v>10000</v>
      </c>
      <c r="O11" s="50"/>
    </row>
    <row r="12" spans="1:15" ht="33.75">
      <c r="A12" s="51">
        <v>66</v>
      </c>
      <c r="B12" s="47" t="s">
        <v>47</v>
      </c>
      <c r="C12" s="48"/>
      <c r="D12" s="48">
        <v>123000</v>
      </c>
      <c r="E12" s="48"/>
      <c r="F12" s="48"/>
      <c r="G12" s="48">
        <v>2000</v>
      </c>
      <c r="H12" s="48"/>
      <c r="I12" s="48"/>
      <c r="J12" s="48">
        <v>102867</v>
      </c>
      <c r="K12" s="48">
        <v>133000</v>
      </c>
      <c r="L12" s="44">
        <v>125000</v>
      </c>
      <c r="M12" s="44">
        <v>125000</v>
      </c>
      <c r="N12" s="44">
        <v>125000</v>
      </c>
      <c r="O12" s="50"/>
    </row>
    <row r="13" spans="1:15" ht="33.75">
      <c r="A13" s="52">
        <v>67</v>
      </c>
      <c r="B13" s="53" t="s">
        <v>48</v>
      </c>
      <c r="C13" s="54">
        <v>1581057.9</v>
      </c>
      <c r="D13" s="54"/>
      <c r="E13" s="54"/>
      <c r="F13" s="54"/>
      <c r="G13" s="54"/>
      <c r="H13" s="54"/>
      <c r="I13" s="54"/>
      <c r="J13" s="54">
        <v>1033579</v>
      </c>
      <c r="K13" s="54">
        <v>1097500</v>
      </c>
      <c r="L13" s="55">
        <v>1581057.9</v>
      </c>
      <c r="M13" s="55">
        <v>1581057.9</v>
      </c>
      <c r="N13" s="55">
        <v>1581057.9</v>
      </c>
      <c r="O13" s="56"/>
    </row>
    <row r="14" spans="1:15">
      <c r="A14" s="57">
        <v>7</v>
      </c>
      <c r="B14" s="58" t="s">
        <v>49</v>
      </c>
      <c r="C14" s="59">
        <f>C15</f>
        <v>0</v>
      </c>
      <c r="D14" s="59">
        <f>D15</f>
        <v>0</v>
      </c>
      <c r="E14" s="59">
        <f>E15</f>
        <v>0</v>
      </c>
      <c r="F14" s="59">
        <f>F15</f>
        <v>0</v>
      </c>
      <c r="G14" s="59">
        <f>G15</f>
        <v>0</v>
      </c>
      <c r="H14" s="59"/>
      <c r="I14" s="59">
        <f>I15</f>
        <v>0</v>
      </c>
      <c r="J14" s="59">
        <f>J15</f>
        <v>32832</v>
      </c>
      <c r="K14" s="59">
        <f>K15</f>
        <v>4000</v>
      </c>
      <c r="L14" s="60">
        <v>4000</v>
      </c>
      <c r="M14" s="60">
        <f>M15</f>
        <v>4000</v>
      </c>
      <c r="N14" s="60">
        <f>N15</f>
        <v>0</v>
      </c>
      <c r="O14" s="61"/>
    </row>
    <row r="15" spans="1:15" ht="22.5">
      <c r="A15" s="62">
        <v>72</v>
      </c>
      <c r="B15" s="63" t="s">
        <v>50</v>
      </c>
      <c r="C15" s="64"/>
      <c r="D15" s="64"/>
      <c r="E15" s="64"/>
      <c r="F15" s="64"/>
      <c r="G15" s="64"/>
      <c r="H15" s="64"/>
      <c r="I15" s="64"/>
      <c r="J15" s="64">
        <v>32832</v>
      </c>
      <c r="K15" s="64">
        <v>4000</v>
      </c>
      <c r="L15" s="65">
        <v>4000</v>
      </c>
      <c r="M15" s="65">
        <v>4000</v>
      </c>
      <c r="N15" s="65"/>
      <c r="O15" s="66"/>
    </row>
    <row r="16" spans="1:15">
      <c r="A16" s="67"/>
      <c r="B16" s="68" t="s">
        <v>51</v>
      </c>
      <c r="C16" s="69">
        <f t="shared" ref="C16:I16" si="0">SUM(C9,C14)</f>
        <v>1581057.9</v>
      </c>
      <c r="D16" s="69">
        <f t="shared" si="0"/>
        <v>123000</v>
      </c>
      <c r="E16" s="69">
        <f t="shared" si="0"/>
        <v>10000</v>
      </c>
      <c r="F16" s="69">
        <f t="shared" si="0"/>
        <v>8050000</v>
      </c>
      <c r="G16" s="69">
        <f t="shared" si="0"/>
        <v>2000</v>
      </c>
      <c r="H16" s="69">
        <f t="shared" si="0"/>
        <v>4000</v>
      </c>
      <c r="I16" s="69">
        <f t="shared" si="0"/>
        <v>0</v>
      </c>
      <c r="J16" s="69"/>
      <c r="K16" s="69">
        <f>K10+K11+K12+K13+K15</f>
        <v>8354000</v>
      </c>
      <c r="L16" s="70">
        <f>L10+L11+L12+L13+L14</f>
        <v>9770057.9000000004</v>
      </c>
      <c r="M16" s="70">
        <f>SUM(M9,M14)</f>
        <v>9774057.9000000004</v>
      </c>
      <c r="N16" s="70">
        <f>SUM(N9,N14)</f>
        <v>9770057.9000000004</v>
      </c>
      <c r="O16" s="66"/>
    </row>
    <row r="17" spans="1:15">
      <c r="A17" s="71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4"/>
      <c r="M17" s="74"/>
      <c r="N17" s="74"/>
      <c r="O17" s="75"/>
    </row>
    <row r="18" spans="1:15">
      <c r="A18" s="76">
        <v>9</v>
      </c>
      <c r="B18" s="77" t="s">
        <v>52</v>
      </c>
      <c r="C18" s="78"/>
      <c r="D18" s="78"/>
      <c r="E18" s="78"/>
      <c r="F18" s="78"/>
      <c r="G18" s="78"/>
      <c r="H18" s="78"/>
      <c r="I18" s="78"/>
      <c r="J18" s="79">
        <f>SUM(J19)</f>
        <v>0</v>
      </c>
      <c r="K18" s="79">
        <f>SUM(K19)</f>
        <v>0</v>
      </c>
      <c r="L18" s="79">
        <f>SUM(L19)</f>
        <v>0</v>
      </c>
      <c r="M18" s="79"/>
      <c r="N18" s="79"/>
      <c r="O18" s="66"/>
    </row>
    <row r="19" spans="1:15">
      <c r="A19" s="41">
        <v>92</v>
      </c>
      <c r="B19" s="80" t="s">
        <v>53</v>
      </c>
      <c r="C19" s="81"/>
      <c r="E19" s="81"/>
      <c r="F19" s="81"/>
      <c r="G19" s="81"/>
      <c r="H19" s="81"/>
      <c r="I19" s="81"/>
      <c r="J19" s="81"/>
      <c r="K19" s="81"/>
      <c r="L19" s="55">
        <f>SUM(C19:I19)</f>
        <v>0</v>
      </c>
      <c r="M19" s="55"/>
      <c r="N19" s="55"/>
      <c r="O19" s="82"/>
    </row>
    <row r="20" spans="1:15">
      <c r="A20" s="83"/>
      <c r="B20" s="84" t="s">
        <v>54</v>
      </c>
      <c r="C20" s="85">
        <f t="shared" ref="C20:I20" si="1">SUM(C19)</f>
        <v>0</v>
      </c>
      <c r="D20" s="85">
        <f t="shared" si="1"/>
        <v>0</v>
      </c>
      <c r="E20" s="85">
        <f t="shared" si="1"/>
        <v>0</v>
      </c>
      <c r="F20" s="85">
        <f t="shared" si="1"/>
        <v>0</v>
      </c>
      <c r="G20" s="85">
        <f t="shared" si="1"/>
        <v>0</v>
      </c>
      <c r="H20" s="85">
        <f t="shared" si="1"/>
        <v>0</v>
      </c>
      <c r="I20" s="85">
        <f t="shared" si="1"/>
        <v>0</v>
      </c>
      <c r="J20" s="85">
        <f>J10+J11+J12+J13+J15</f>
        <v>9244576</v>
      </c>
      <c r="K20" s="85">
        <f>SUM(K18,K9)</f>
        <v>8354000</v>
      </c>
      <c r="L20" s="85">
        <f>L10+L11+L12+L13+L14</f>
        <v>9770057.9000000004</v>
      </c>
      <c r="M20" s="86">
        <v>9770057.9000000004</v>
      </c>
      <c r="N20" s="86">
        <f>SUM(N18,N9)</f>
        <v>9770057.9000000004</v>
      </c>
      <c r="O20" s="87"/>
    </row>
    <row r="21" spans="1:1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5">
      <c r="A22" s="192" t="s">
        <v>55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1"/>
      <c r="L22" s="21"/>
      <c r="M22" s="21"/>
      <c r="N22" s="21"/>
      <c r="O22" s="21"/>
    </row>
    <row r="23" spans="1:15" ht="31.35" customHeight="1">
      <c r="A23" s="89" t="s">
        <v>30</v>
      </c>
      <c r="B23" s="89" t="s">
        <v>31</v>
      </c>
      <c r="C23" s="89"/>
      <c r="D23" s="89" t="s">
        <v>37</v>
      </c>
      <c r="E23" s="89" t="s">
        <v>38</v>
      </c>
      <c r="F23" s="89" t="s">
        <v>39</v>
      </c>
      <c r="G23" s="89" t="s">
        <v>40</v>
      </c>
      <c r="H23" s="89" t="s">
        <v>56</v>
      </c>
      <c r="I23" s="89" t="s">
        <v>57</v>
      </c>
      <c r="J23" s="89" t="s">
        <v>32</v>
      </c>
      <c r="K23" s="89" t="s">
        <v>33</v>
      </c>
      <c r="L23" s="89" t="s">
        <v>34</v>
      </c>
      <c r="M23" s="89" t="s">
        <v>35</v>
      </c>
      <c r="N23" s="89" t="s">
        <v>36</v>
      </c>
      <c r="O23" s="90"/>
    </row>
    <row r="24" spans="1:15" ht="15.75" customHeight="1">
      <c r="A24" s="91">
        <v>3</v>
      </c>
      <c r="B24" s="92" t="s">
        <v>58</v>
      </c>
      <c r="C24" s="93">
        <f t="shared" ref="C24:I24" si="2">C25+C26+C27</f>
        <v>0</v>
      </c>
      <c r="D24" s="93">
        <f t="shared" si="2"/>
        <v>1581057.9</v>
      </c>
      <c r="E24" s="93">
        <f t="shared" si="2"/>
        <v>117000</v>
      </c>
      <c r="F24" s="93">
        <f t="shared" si="2"/>
        <v>5000</v>
      </c>
      <c r="G24" s="93">
        <f t="shared" si="2"/>
        <v>8040000</v>
      </c>
      <c r="H24" s="93">
        <f t="shared" si="2"/>
        <v>2000</v>
      </c>
      <c r="I24" s="93">
        <f t="shared" si="2"/>
        <v>4000</v>
      </c>
      <c r="J24" s="93">
        <f>J25+J26+J27+J28</f>
        <v>9107506</v>
      </c>
      <c r="K24" s="93">
        <v>8354000</v>
      </c>
      <c r="L24" s="93">
        <f>L25+L26+L27+L28</f>
        <v>8040000</v>
      </c>
      <c r="M24" s="93">
        <f>M25+M26+M27+M28</f>
        <v>8040000</v>
      </c>
      <c r="N24" s="93">
        <f>N25+N26+N27+N28</f>
        <v>8040000</v>
      </c>
      <c r="O24" s="94"/>
    </row>
    <row r="25" spans="1:15">
      <c r="A25" s="95">
        <v>31</v>
      </c>
      <c r="B25" s="96" t="s">
        <v>59</v>
      </c>
      <c r="C25" s="94"/>
      <c r="D25" s="94">
        <v>4000</v>
      </c>
      <c r="F25" s="94"/>
      <c r="G25" s="94">
        <v>7995000</v>
      </c>
      <c r="H25" s="94"/>
      <c r="I25" s="94"/>
      <c r="J25" s="94">
        <v>7987470</v>
      </c>
      <c r="K25" s="94">
        <v>7087500</v>
      </c>
      <c r="L25" s="94">
        <v>7995000</v>
      </c>
      <c r="M25" s="94">
        <v>7995000</v>
      </c>
      <c r="N25" s="94">
        <v>7995000</v>
      </c>
      <c r="O25" s="66"/>
    </row>
    <row r="26" spans="1:15">
      <c r="A26" s="95">
        <v>32</v>
      </c>
      <c r="B26" s="96" t="s">
        <v>60</v>
      </c>
      <c r="C26" s="94"/>
      <c r="D26" s="183">
        <v>1576407.9</v>
      </c>
      <c r="E26" s="94">
        <v>117000</v>
      </c>
      <c r="F26">
        <v>5000</v>
      </c>
      <c r="G26" s="94">
        <v>45000</v>
      </c>
      <c r="H26" s="94">
        <v>2000</v>
      </c>
      <c r="I26" s="94">
        <v>4000</v>
      </c>
      <c r="J26" s="94">
        <v>1118620</v>
      </c>
      <c r="K26" s="94">
        <v>32000</v>
      </c>
      <c r="L26" s="94">
        <v>45000</v>
      </c>
      <c r="M26" s="94">
        <v>45000</v>
      </c>
      <c r="N26" s="94">
        <v>45000</v>
      </c>
      <c r="O26" s="66"/>
    </row>
    <row r="27" spans="1:15">
      <c r="A27" s="95">
        <v>34</v>
      </c>
      <c r="B27" s="96" t="s">
        <v>61</v>
      </c>
      <c r="C27" s="94"/>
      <c r="D27" s="94">
        <v>650</v>
      </c>
      <c r="E27" s="94"/>
      <c r="F27" s="94"/>
      <c r="G27" s="94">
        <f>SUM('[1]POSEBNI DIO'!G38)</f>
        <v>0</v>
      </c>
      <c r="H27" s="94"/>
      <c r="I27" s="94"/>
      <c r="J27" s="94">
        <v>4</v>
      </c>
      <c r="K27" s="94">
        <v>133000</v>
      </c>
      <c r="L27" s="94">
        <v>0</v>
      </c>
      <c r="M27" s="94">
        <v>0</v>
      </c>
      <c r="N27" s="94">
        <v>0</v>
      </c>
      <c r="O27" s="66"/>
    </row>
    <row r="28" spans="1:15">
      <c r="A28" s="95">
        <v>38</v>
      </c>
      <c r="B28" s="96" t="s">
        <v>62</v>
      </c>
      <c r="C28" s="94"/>
      <c r="D28" s="94"/>
      <c r="E28" s="94"/>
      <c r="F28" s="94"/>
      <c r="G28" s="94"/>
      <c r="H28" s="94"/>
      <c r="I28" s="94"/>
      <c r="J28" s="94">
        <v>1412</v>
      </c>
      <c r="K28" s="94">
        <v>1097500</v>
      </c>
      <c r="L28" s="94">
        <v>0</v>
      </c>
      <c r="M28" s="94">
        <v>0</v>
      </c>
      <c r="N28" s="94">
        <v>0</v>
      </c>
      <c r="O28" s="66"/>
    </row>
    <row r="29" spans="1:15" ht="22.5">
      <c r="A29" s="91">
        <v>4</v>
      </c>
      <c r="B29" s="92" t="s">
        <v>14</v>
      </c>
      <c r="C29" s="93">
        <f t="shared" ref="C29:I29" si="3">C30</f>
        <v>0</v>
      </c>
      <c r="D29" s="93">
        <f t="shared" si="3"/>
        <v>0</v>
      </c>
      <c r="E29" s="93">
        <f t="shared" si="3"/>
        <v>6000</v>
      </c>
      <c r="F29" s="93">
        <f t="shared" si="3"/>
        <v>5000</v>
      </c>
      <c r="G29" s="93">
        <f t="shared" si="3"/>
        <v>10000</v>
      </c>
      <c r="H29" s="93">
        <f t="shared" si="3"/>
        <v>0</v>
      </c>
      <c r="I29" s="93">
        <f t="shared" si="3"/>
        <v>0</v>
      </c>
      <c r="J29" s="93">
        <v>29770</v>
      </c>
      <c r="K29" s="93">
        <v>4000</v>
      </c>
      <c r="L29" s="93">
        <v>10000</v>
      </c>
      <c r="M29" s="93">
        <v>10000</v>
      </c>
      <c r="N29" s="93">
        <v>10000</v>
      </c>
      <c r="O29" s="66"/>
    </row>
    <row r="30" spans="1:15" ht="22.5">
      <c r="A30" s="95">
        <v>42</v>
      </c>
      <c r="B30" s="96" t="s">
        <v>63</v>
      </c>
      <c r="C30" s="94"/>
      <c r="D30" s="94"/>
      <c r="E30" s="94">
        <v>6000</v>
      </c>
      <c r="F30" s="94">
        <v>5000</v>
      </c>
      <c r="G30" s="97">
        <v>10000</v>
      </c>
      <c r="H30" s="94">
        <f>SUM('[1]POSEBNI DIO'!G45)</f>
        <v>0</v>
      </c>
      <c r="I30" s="94"/>
      <c r="J30" s="94">
        <v>29770</v>
      </c>
      <c r="K30" s="94">
        <v>4000</v>
      </c>
      <c r="L30" s="94">
        <v>10000</v>
      </c>
      <c r="M30" s="94">
        <v>10000</v>
      </c>
      <c r="N30" s="94">
        <v>10000</v>
      </c>
      <c r="O30" s="66"/>
    </row>
    <row r="31" spans="1:15">
      <c r="A31" s="98"/>
      <c r="B31" s="99" t="s">
        <v>64</v>
      </c>
      <c r="C31" s="100">
        <f t="shared" ref="C31:J31" si="4">SUM(C24+C29)</f>
        <v>0</v>
      </c>
      <c r="D31" s="100">
        <f t="shared" si="4"/>
        <v>1581057.9</v>
      </c>
      <c r="E31" s="100">
        <f t="shared" si="4"/>
        <v>123000</v>
      </c>
      <c r="F31" s="100">
        <f t="shared" si="4"/>
        <v>10000</v>
      </c>
      <c r="G31" s="100">
        <f t="shared" si="4"/>
        <v>8050000</v>
      </c>
      <c r="H31" s="100">
        <f t="shared" si="4"/>
        <v>2000</v>
      </c>
      <c r="I31" s="100">
        <f t="shared" si="4"/>
        <v>4000</v>
      </c>
      <c r="J31" s="101">
        <f t="shared" si="4"/>
        <v>9137276</v>
      </c>
      <c r="K31" s="101">
        <f>K25+K26+K27+K28+K30</f>
        <v>8354000</v>
      </c>
      <c r="L31" s="101">
        <f>I31+H31+G31+F31+E31+D31</f>
        <v>9770057.9000000004</v>
      </c>
      <c r="M31" s="101">
        <v>9770057.9000000004</v>
      </c>
      <c r="N31" s="101">
        <v>9770057.9000000004</v>
      </c>
      <c r="O31" s="66"/>
    </row>
  </sheetData>
  <mergeCells count="13">
    <mergeCell ref="N7:N8"/>
    <mergeCell ref="A1:I1"/>
    <mergeCell ref="A2:I2"/>
    <mergeCell ref="A4:I4"/>
    <mergeCell ref="A6:I6"/>
    <mergeCell ref="A7:A8"/>
    <mergeCell ref="B7:B8"/>
    <mergeCell ref="C7:I7"/>
    <mergeCell ref="A22:J22"/>
    <mergeCell ref="J7:J8"/>
    <mergeCell ref="K7:K8"/>
    <mergeCell ref="L7:L8"/>
    <mergeCell ref="M7:M8"/>
  </mergeCells>
  <pageMargins left="0.7" right="0.7" top="0.75" bottom="0.75" header="0.51180555555555496" footer="0.51180555555555496"/>
  <pageSetup paperSize="9" scale="52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zoomScaleNormal="100" workbookViewId="0">
      <selection activeCell="A9" sqref="A9"/>
    </sheetView>
  </sheetViews>
  <sheetFormatPr defaultColWidth="8.5703125" defaultRowHeight="15"/>
  <cols>
    <col min="1" max="1" width="37.7109375" customWidth="1"/>
    <col min="2" max="6" width="25.28515625" customWidth="1"/>
  </cols>
  <sheetData>
    <row r="1" spans="1:6" ht="42" customHeight="1">
      <c r="A1" s="189" t="s">
        <v>0</v>
      </c>
      <c r="B1" s="189"/>
      <c r="C1" s="189"/>
      <c r="D1" s="189"/>
      <c r="E1" s="189"/>
      <c r="F1" s="189"/>
    </row>
    <row r="2" spans="1:6" ht="18" customHeight="1">
      <c r="A2" s="1"/>
      <c r="B2" s="1"/>
      <c r="C2" s="1"/>
      <c r="D2" s="1"/>
      <c r="E2" s="1"/>
      <c r="F2" s="1"/>
    </row>
    <row r="3" spans="1:6" ht="15.6" customHeight="1">
      <c r="A3" s="189" t="s">
        <v>1</v>
      </c>
      <c r="B3" s="189"/>
      <c r="C3" s="189"/>
      <c r="D3" s="189"/>
      <c r="E3" s="189"/>
      <c r="F3" s="189"/>
    </row>
    <row r="4" spans="1:6" ht="18">
      <c r="A4" s="1"/>
      <c r="B4" s="1"/>
      <c r="C4" s="1"/>
      <c r="D4" s="1"/>
      <c r="E4" s="2"/>
      <c r="F4" s="2"/>
    </row>
    <row r="5" spans="1:6" ht="18" customHeight="1">
      <c r="A5" s="189" t="s">
        <v>29</v>
      </c>
      <c r="B5" s="189"/>
      <c r="C5" s="189"/>
      <c r="D5" s="189"/>
      <c r="E5" s="189"/>
      <c r="F5" s="189"/>
    </row>
    <row r="6" spans="1:6" ht="18">
      <c r="A6" s="1"/>
      <c r="B6" s="1"/>
      <c r="C6" s="1"/>
      <c r="D6" s="1"/>
      <c r="E6" s="2"/>
      <c r="F6" s="2"/>
    </row>
    <row r="7" spans="1:6" ht="15.6" customHeight="1">
      <c r="A7" s="189" t="s">
        <v>65</v>
      </c>
      <c r="B7" s="189"/>
      <c r="C7" s="189"/>
      <c r="D7" s="189"/>
      <c r="E7" s="189"/>
      <c r="F7" s="189"/>
    </row>
    <row r="8" spans="1:6" ht="18">
      <c r="A8" s="1"/>
      <c r="B8" s="1"/>
      <c r="C8" s="1"/>
      <c r="D8" s="1"/>
      <c r="E8" s="2"/>
      <c r="F8" s="2"/>
    </row>
    <row r="9" spans="1:6" ht="25.5">
      <c r="A9" s="102" t="s">
        <v>66</v>
      </c>
      <c r="B9" s="103" t="s">
        <v>17</v>
      </c>
      <c r="C9" s="102" t="s">
        <v>18</v>
      </c>
      <c r="D9" s="102" t="s">
        <v>6</v>
      </c>
      <c r="E9" s="102" t="s">
        <v>7</v>
      </c>
      <c r="F9" s="102" t="s">
        <v>8</v>
      </c>
    </row>
    <row r="10" spans="1:6" ht="15.75" customHeight="1">
      <c r="A10" s="104" t="s">
        <v>67</v>
      </c>
      <c r="B10" s="105"/>
      <c r="C10" s="106"/>
      <c r="D10" s="106"/>
      <c r="E10" s="106"/>
      <c r="F10" s="106"/>
    </row>
    <row r="11" spans="1:6" ht="15.75" customHeight="1">
      <c r="A11" s="104" t="s">
        <v>68</v>
      </c>
      <c r="B11" s="107">
        <v>9137276</v>
      </c>
      <c r="C11" s="108">
        <v>8354000</v>
      </c>
      <c r="D11" s="109">
        <v>9766057.9000000004</v>
      </c>
      <c r="E11" s="109">
        <v>9766057.9000000004</v>
      </c>
      <c r="F11" s="109">
        <v>9766057.9000000004</v>
      </c>
    </row>
    <row r="12" spans="1:6">
      <c r="A12" s="110" t="s">
        <v>69</v>
      </c>
      <c r="B12" s="105">
        <v>9137276</v>
      </c>
      <c r="C12" s="106">
        <v>8354000</v>
      </c>
      <c r="D12" s="106">
        <v>9766057.9000000004</v>
      </c>
      <c r="E12" s="106">
        <v>9766057.9000000004</v>
      </c>
      <c r="F12" s="106">
        <v>9766057.9000000004</v>
      </c>
    </row>
    <row r="13" spans="1:6">
      <c r="A13" s="111"/>
      <c r="B13" s="105"/>
      <c r="C13" s="106"/>
      <c r="D13" s="106"/>
      <c r="E13" s="106"/>
      <c r="F13" s="106"/>
    </row>
  </sheetData>
  <mergeCells count="4">
    <mergeCell ref="A1:F1"/>
    <mergeCell ref="A3:F3"/>
    <mergeCell ref="A5:F5"/>
    <mergeCell ref="A7:F7"/>
  </mergeCells>
  <pageMargins left="0.7" right="0.7" top="0.75" bottom="0.75" header="0.51180555555555496" footer="0.51180555555555496"/>
  <pageSetup paperSize="9" scale="7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zoomScaleNormal="100" workbookViewId="0">
      <selection activeCell="D8" sqref="D8"/>
    </sheetView>
  </sheetViews>
  <sheetFormatPr defaultColWidth="8.5703125" defaultRowHeight="15"/>
  <cols>
    <col min="1" max="1" width="7.42578125" customWidth="1"/>
    <col min="2" max="2" width="8.42578125" customWidth="1"/>
    <col min="3" max="3" width="5.42578125" customWidth="1"/>
    <col min="4" max="9" width="25.28515625" customWidth="1"/>
  </cols>
  <sheetData>
    <row r="1" spans="1:9" ht="42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ht="18" customHeight="1">
      <c r="A2" s="1"/>
      <c r="B2" s="1"/>
      <c r="C2" s="1"/>
      <c r="D2" s="1"/>
      <c r="E2" s="1"/>
      <c r="F2" s="1"/>
      <c r="G2" s="1"/>
      <c r="H2" s="1"/>
      <c r="I2" s="1"/>
    </row>
    <row r="3" spans="1:9" ht="15.6" customHeight="1">
      <c r="A3" s="189" t="s">
        <v>1</v>
      </c>
      <c r="B3" s="189"/>
      <c r="C3" s="189"/>
      <c r="D3" s="189"/>
      <c r="E3" s="189"/>
      <c r="F3" s="189"/>
      <c r="G3" s="189"/>
      <c r="H3" s="189"/>
      <c r="I3" s="189"/>
    </row>
    <row r="4" spans="1:9" ht="18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>
      <c r="A5" s="189" t="s">
        <v>70</v>
      </c>
      <c r="B5" s="189"/>
      <c r="C5" s="189"/>
      <c r="D5" s="189"/>
      <c r="E5" s="189"/>
      <c r="F5" s="189"/>
      <c r="G5" s="189"/>
      <c r="H5" s="189"/>
      <c r="I5" s="189"/>
    </row>
    <row r="6" spans="1:9" ht="18">
      <c r="A6" s="1"/>
      <c r="B6" s="1"/>
      <c r="C6" s="1"/>
      <c r="D6" s="1"/>
      <c r="E6" s="1"/>
      <c r="F6" s="1"/>
      <c r="G6" s="1"/>
      <c r="H6" s="2"/>
      <c r="I6" s="2"/>
    </row>
    <row r="7" spans="1:9" ht="25.5">
      <c r="A7" s="112" t="s">
        <v>71</v>
      </c>
      <c r="B7" s="113" t="s">
        <v>72</v>
      </c>
      <c r="C7" s="113" t="s">
        <v>73</v>
      </c>
      <c r="D7" s="113" t="s">
        <v>74</v>
      </c>
      <c r="E7" s="113" t="s">
        <v>17</v>
      </c>
      <c r="F7" s="112" t="s">
        <v>18</v>
      </c>
      <c r="G7" s="112" t="s">
        <v>6</v>
      </c>
      <c r="H7" s="112" t="s">
        <v>7</v>
      </c>
      <c r="I7" s="112" t="s">
        <v>8</v>
      </c>
    </row>
    <row r="8" spans="1:9" ht="25.5">
      <c r="A8" s="114">
        <v>8</v>
      </c>
      <c r="B8" s="114"/>
      <c r="C8" s="114"/>
      <c r="D8" s="114" t="s">
        <v>75</v>
      </c>
      <c r="E8" s="115"/>
      <c r="F8" s="116"/>
      <c r="G8" s="116"/>
      <c r="H8" s="116"/>
      <c r="I8" s="116"/>
    </row>
    <row r="9" spans="1:9">
      <c r="A9" s="114"/>
      <c r="B9" s="117">
        <v>84</v>
      </c>
      <c r="C9" s="117"/>
      <c r="D9" s="117" t="s">
        <v>76</v>
      </c>
      <c r="E9" s="115"/>
      <c r="F9" s="116"/>
      <c r="G9" s="116"/>
      <c r="H9" s="116"/>
      <c r="I9" s="116"/>
    </row>
    <row r="10" spans="1:9" ht="25.5">
      <c r="A10" s="118"/>
      <c r="B10" s="118"/>
      <c r="C10" s="119">
        <v>81</v>
      </c>
      <c r="D10" s="120" t="s">
        <v>43</v>
      </c>
      <c r="E10" s="115"/>
      <c r="F10" s="116"/>
      <c r="G10" s="116"/>
      <c r="H10" s="116"/>
      <c r="I10" s="116"/>
    </row>
    <row r="11" spans="1:9" ht="25.5">
      <c r="A11" s="121">
        <v>5</v>
      </c>
      <c r="B11" s="122"/>
      <c r="C11" s="122"/>
      <c r="D11" s="123" t="s">
        <v>77</v>
      </c>
      <c r="E11" s="115"/>
      <c r="F11" s="116"/>
      <c r="G11" s="116"/>
      <c r="H11" s="116"/>
      <c r="I11" s="116"/>
    </row>
    <row r="12" spans="1:9" ht="25.5">
      <c r="A12" s="117"/>
      <c r="B12" s="117">
        <v>54</v>
      </c>
      <c r="C12" s="117"/>
      <c r="D12" s="124" t="s">
        <v>78</v>
      </c>
      <c r="E12" s="115"/>
      <c r="F12" s="116"/>
      <c r="G12" s="116"/>
      <c r="H12" s="116"/>
      <c r="I12" s="125"/>
    </row>
    <row r="13" spans="1:9">
      <c r="A13" s="117"/>
      <c r="B13" s="117"/>
      <c r="C13" s="119">
        <v>11</v>
      </c>
      <c r="D13" s="119" t="s">
        <v>37</v>
      </c>
      <c r="E13" s="115"/>
      <c r="F13" s="116"/>
      <c r="G13" s="116"/>
      <c r="H13" s="116"/>
      <c r="I13" s="125"/>
    </row>
    <row r="14" spans="1:9">
      <c r="A14" s="117"/>
      <c r="B14" s="117"/>
      <c r="C14" s="119">
        <v>31</v>
      </c>
      <c r="D14" s="119" t="s">
        <v>38</v>
      </c>
      <c r="E14" s="115"/>
      <c r="F14" s="116"/>
      <c r="G14" s="116"/>
      <c r="H14" s="116"/>
      <c r="I14" s="125"/>
    </row>
  </sheetData>
  <mergeCells count="3">
    <mergeCell ref="A1:I1"/>
    <mergeCell ref="A3:I3"/>
    <mergeCell ref="A5:I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topLeftCell="D1" zoomScaleNormal="100" workbookViewId="0">
      <selection activeCell="H29" sqref="H29"/>
    </sheetView>
  </sheetViews>
  <sheetFormatPr defaultColWidth="8.5703125" defaultRowHeight="15"/>
  <cols>
    <col min="1" max="1" width="9.140625" customWidth="1"/>
    <col min="2" max="2" width="8.42578125" customWidth="1"/>
    <col min="3" max="3" width="14.28515625" customWidth="1"/>
    <col min="4" max="4" width="50.85546875" customWidth="1"/>
    <col min="5" max="9" width="25.28515625" customWidth="1"/>
  </cols>
  <sheetData>
    <row r="1" spans="1:9" ht="42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ht="18">
      <c r="A2" s="1"/>
      <c r="B2" s="1"/>
      <c r="C2" s="1"/>
      <c r="D2" s="1"/>
      <c r="E2" s="1"/>
      <c r="F2" s="1"/>
      <c r="G2" s="1"/>
      <c r="H2" s="2"/>
      <c r="I2" s="2"/>
    </row>
    <row r="3" spans="1:9" ht="18" customHeight="1">
      <c r="A3" s="189" t="s">
        <v>79</v>
      </c>
      <c r="B3" s="189"/>
      <c r="C3" s="189"/>
      <c r="D3" s="189"/>
      <c r="E3" s="189"/>
      <c r="F3" s="189"/>
      <c r="G3" s="189"/>
      <c r="H3" s="189"/>
      <c r="I3" s="189"/>
    </row>
    <row r="4" spans="1:9" ht="18">
      <c r="A4" s="1"/>
      <c r="B4" s="1"/>
      <c r="C4" s="1"/>
      <c r="D4" s="1"/>
      <c r="E4" s="1"/>
      <c r="F4" s="1"/>
      <c r="G4" s="1"/>
      <c r="H4" s="2"/>
      <c r="I4" s="2"/>
    </row>
    <row r="5" spans="1:9" ht="26.45" customHeight="1">
      <c r="A5" s="210" t="s">
        <v>80</v>
      </c>
      <c r="B5" s="210"/>
      <c r="C5" s="210"/>
      <c r="D5" s="113" t="s">
        <v>81</v>
      </c>
      <c r="E5" s="113" t="s">
        <v>17</v>
      </c>
      <c r="F5" s="112" t="s">
        <v>18</v>
      </c>
      <c r="G5" s="112" t="s">
        <v>6</v>
      </c>
      <c r="H5" s="112" t="s">
        <v>7</v>
      </c>
      <c r="I5" s="112" t="s">
        <v>8</v>
      </c>
    </row>
    <row r="6" spans="1:9" ht="29.45" customHeight="1">
      <c r="A6" s="211" t="s">
        <v>82</v>
      </c>
      <c r="B6" s="211"/>
      <c r="C6" s="211"/>
      <c r="D6" s="126" t="s">
        <v>83</v>
      </c>
      <c r="E6" s="127"/>
      <c r="F6" s="128"/>
      <c r="G6" s="128"/>
      <c r="H6" s="116"/>
      <c r="I6" s="116"/>
    </row>
    <row r="7" spans="1:9" ht="28.15" customHeight="1">
      <c r="A7" s="206" t="s">
        <v>84</v>
      </c>
      <c r="B7" s="206"/>
      <c r="C7" s="206"/>
      <c r="D7" s="129" t="s">
        <v>85</v>
      </c>
      <c r="E7" s="130"/>
      <c r="F7" s="131"/>
      <c r="G7" s="131"/>
      <c r="H7" s="132"/>
      <c r="I7" s="132"/>
    </row>
    <row r="8" spans="1:9" ht="25.5">
      <c r="A8" s="133" t="s">
        <v>86</v>
      </c>
      <c r="B8" s="134"/>
      <c r="C8" s="135"/>
      <c r="D8" s="135" t="s">
        <v>87</v>
      </c>
      <c r="E8" s="136">
        <f>E10+E11</f>
        <v>80913.42</v>
      </c>
      <c r="F8" s="137">
        <v>55690</v>
      </c>
      <c r="G8" s="138">
        <f>G10+G11</f>
        <v>146441.85</v>
      </c>
      <c r="H8" s="138">
        <f>H10+H11</f>
        <v>146441.85</v>
      </c>
      <c r="I8" s="138">
        <f>I10+I11</f>
        <v>146441.85</v>
      </c>
    </row>
    <row r="9" spans="1:9">
      <c r="A9" s="139">
        <v>3</v>
      </c>
      <c r="B9" s="140"/>
      <c r="C9" s="141"/>
      <c r="D9" s="141" t="s">
        <v>88</v>
      </c>
      <c r="E9" s="127">
        <f>E10+E11</f>
        <v>80913.42</v>
      </c>
      <c r="F9" s="128">
        <f>F10+F11</f>
        <v>55690</v>
      </c>
      <c r="G9" s="128">
        <f>G10+G11</f>
        <v>146441.85</v>
      </c>
      <c r="H9" s="128">
        <f>H10+H11</f>
        <v>146441.85</v>
      </c>
      <c r="I9" s="128">
        <f>I10+I11</f>
        <v>146441.85</v>
      </c>
    </row>
    <row r="10" spans="1:9">
      <c r="A10" s="139">
        <v>31</v>
      </c>
      <c r="B10" s="140"/>
      <c r="C10" s="141"/>
      <c r="D10" s="141" t="s">
        <v>59</v>
      </c>
      <c r="E10" s="127">
        <v>78700.06</v>
      </c>
      <c r="F10" s="128">
        <v>45690</v>
      </c>
      <c r="G10" s="128">
        <v>136441.85</v>
      </c>
      <c r="H10" s="128">
        <v>136441.85</v>
      </c>
      <c r="I10" s="128">
        <v>136441.85</v>
      </c>
    </row>
    <row r="11" spans="1:9">
      <c r="A11" s="142">
        <v>32</v>
      </c>
      <c r="B11" s="143"/>
      <c r="C11" s="144"/>
      <c r="D11" s="145" t="s">
        <v>89</v>
      </c>
      <c r="E11" s="128">
        <v>2213.36</v>
      </c>
      <c r="F11" s="128">
        <v>10000</v>
      </c>
      <c r="G11" s="128">
        <v>10000</v>
      </c>
      <c r="H11" s="128">
        <v>10000</v>
      </c>
      <c r="I11" s="128">
        <v>10000</v>
      </c>
    </row>
    <row r="12" spans="1:9" ht="38.25">
      <c r="A12" s="146" t="s">
        <v>90</v>
      </c>
      <c r="B12" s="147"/>
      <c r="C12" s="148"/>
      <c r="D12" s="148" t="s">
        <v>91</v>
      </c>
      <c r="E12" s="130"/>
      <c r="F12" s="131"/>
      <c r="G12" s="131"/>
      <c r="H12" s="132"/>
      <c r="I12" s="149"/>
    </row>
    <row r="13" spans="1:9">
      <c r="A13" s="150" t="s">
        <v>86</v>
      </c>
      <c r="B13" s="151"/>
      <c r="C13" s="126"/>
      <c r="D13" s="126" t="s">
        <v>87</v>
      </c>
      <c r="E13" s="136">
        <v>0</v>
      </c>
      <c r="F13" s="138">
        <v>0</v>
      </c>
      <c r="G13" s="138">
        <v>0</v>
      </c>
      <c r="H13" s="138">
        <v>0</v>
      </c>
      <c r="I13" s="138">
        <v>0</v>
      </c>
    </row>
    <row r="14" spans="1:9" ht="14.25" customHeight="1">
      <c r="A14" s="150">
        <v>3</v>
      </c>
      <c r="B14" s="151"/>
      <c r="C14" s="126"/>
      <c r="D14" s="126" t="s">
        <v>60</v>
      </c>
      <c r="E14" s="136">
        <v>0</v>
      </c>
      <c r="F14" s="138">
        <v>0</v>
      </c>
      <c r="G14" s="138">
        <v>0</v>
      </c>
      <c r="H14" s="138">
        <v>0</v>
      </c>
      <c r="I14" s="138">
        <v>0</v>
      </c>
    </row>
    <row r="15" spans="1:9" ht="15" customHeight="1">
      <c r="A15" s="205">
        <v>32</v>
      </c>
      <c r="B15" s="205"/>
      <c r="C15" s="205"/>
      <c r="D15" s="145" t="s">
        <v>92</v>
      </c>
      <c r="E15" s="152">
        <v>0</v>
      </c>
      <c r="F15" s="152">
        <v>0</v>
      </c>
      <c r="G15" s="152">
        <v>0</v>
      </c>
      <c r="H15" s="128">
        <v>0</v>
      </c>
      <c r="I15" s="153">
        <v>0</v>
      </c>
    </row>
    <row r="16" spans="1:9" ht="28.35" customHeight="1">
      <c r="A16" s="207" t="s">
        <v>93</v>
      </c>
      <c r="B16" s="207"/>
      <c r="C16" s="207"/>
      <c r="D16" s="154" t="s">
        <v>94</v>
      </c>
      <c r="E16" s="155"/>
      <c r="F16" s="155"/>
      <c r="G16" s="155"/>
      <c r="H16" s="131"/>
      <c r="I16" s="156"/>
    </row>
    <row r="17" spans="1:9" ht="15" customHeight="1">
      <c r="A17" s="208">
        <v>9222</v>
      </c>
      <c r="B17" s="208"/>
      <c r="C17" s="208"/>
      <c r="D17" s="145" t="s">
        <v>95</v>
      </c>
      <c r="E17" s="152"/>
      <c r="F17" s="152"/>
      <c r="G17" s="152"/>
      <c r="H17" s="128"/>
      <c r="I17" s="153"/>
    </row>
    <row r="18" spans="1:9" ht="13.9" customHeight="1">
      <c r="A18" s="206" t="s">
        <v>96</v>
      </c>
      <c r="B18" s="206"/>
      <c r="C18" s="206"/>
      <c r="D18" s="129" t="s">
        <v>97</v>
      </c>
      <c r="E18" s="130"/>
      <c r="F18" s="131"/>
      <c r="G18" s="131"/>
      <c r="H18" s="131"/>
      <c r="I18" s="156"/>
    </row>
    <row r="19" spans="1:9" ht="13.9" customHeight="1">
      <c r="A19" s="209" t="s">
        <v>98</v>
      </c>
      <c r="B19" s="209"/>
      <c r="C19" s="209"/>
      <c r="D19" s="135" t="s">
        <v>99</v>
      </c>
      <c r="E19" s="136">
        <f>E20+E21+E23</f>
        <v>971023.8</v>
      </c>
      <c r="F19" s="137">
        <v>1025000</v>
      </c>
      <c r="G19" s="138">
        <v>1429996.05</v>
      </c>
      <c r="H19" s="138">
        <v>1429996.05</v>
      </c>
      <c r="I19" s="138">
        <v>1429996.05</v>
      </c>
    </row>
    <row r="20" spans="1:9">
      <c r="A20" s="204">
        <v>3</v>
      </c>
      <c r="B20" s="204"/>
      <c r="C20" s="204"/>
      <c r="D20" s="141" t="s">
        <v>88</v>
      </c>
      <c r="E20" s="127">
        <v>967019.76</v>
      </c>
      <c r="F20" s="128">
        <v>1020350</v>
      </c>
      <c r="G20" s="128">
        <f>G21+G22+G23</f>
        <v>1429996.05</v>
      </c>
      <c r="H20" s="128">
        <f>H21+H22+H23</f>
        <v>1429996.05</v>
      </c>
      <c r="I20" s="128">
        <f>I21+I22+I23</f>
        <v>1429996.05</v>
      </c>
    </row>
    <row r="21" spans="1:9" ht="15" customHeight="1">
      <c r="A21" s="204">
        <v>31</v>
      </c>
      <c r="B21" s="204"/>
      <c r="C21" s="204"/>
      <c r="D21" s="141" t="s">
        <v>59</v>
      </c>
      <c r="E21" s="127">
        <v>4000</v>
      </c>
      <c r="F21" s="128">
        <v>4000</v>
      </c>
      <c r="G21" s="128">
        <v>4000</v>
      </c>
      <c r="H21" s="128">
        <v>4000</v>
      </c>
      <c r="I21" s="128">
        <v>4000</v>
      </c>
    </row>
    <row r="22" spans="1:9" ht="15.6" customHeight="1">
      <c r="A22" s="204">
        <v>32</v>
      </c>
      <c r="B22" s="204"/>
      <c r="C22" s="204"/>
      <c r="D22" s="141" t="s">
        <v>60</v>
      </c>
      <c r="E22" s="127">
        <v>967019.76</v>
      </c>
      <c r="F22" s="128">
        <v>1020350</v>
      </c>
      <c r="G22" s="128">
        <v>1425346.05</v>
      </c>
      <c r="H22" s="128">
        <v>1425346.05</v>
      </c>
      <c r="I22" s="128">
        <v>1425346.05</v>
      </c>
    </row>
    <row r="23" spans="1:9" ht="14.45" customHeight="1">
      <c r="A23" s="205">
        <v>34</v>
      </c>
      <c r="B23" s="205"/>
      <c r="C23" s="205"/>
      <c r="D23" s="145" t="s">
        <v>100</v>
      </c>
      <c r="E23" s="128">
        <v>4.04</v>
      </c>
      <c r="F23" s="128">
        <v>650</v>
      </c>
      <c r="G23" s="152">
        <v>650</v>
      </c>
      <c r="H23" s="152">
        <v>650</v>
      </c>
      <c r="I23" s="152">
        <v>650</v>
      </c>
    </row>
    <row r="24" spans="1:9" ht="40.35" customHeight="1">
      <c r="A24" s="206" t="s">
        <v>101</v>
      </c>
      <c r="B24" s="206"/>
      <c r="C24" s="206"/>
      <c r="D24" s="129" t="s">
        <v>102</v>
      </c>
      <c r="E24" s="130"/>
      <c r="F24" s="131"/>
      <c r="G24" s="131"/>
      <c r="H24" s="155"/>
      <c r="I24" s="155"/>
    </row>
    <row r="25" spans="1:9">
      <c r="A25" s="197" t="s">
        <v>103</v>
      </c>
      <c r="B25" s="197"/>
      <c r="C25" s="197"/>
      <c r="D25" s="157" t="s">
        <v>104</v>
      </c>
      <c r="E25" s="158">
        <v>68841.77</v>
      </c>
      <c r="F25" s="158">
        <v>107000</v>
      </c>
      <c r="G25" s="158">
        <v>123000</v>
      </c>
      <c r="H25" s="158">
        <v>123000</v>
      </c>
      <c r="I25" s="158">
        <v>123000</v>
      </c>
    </row>
    <row r="26" spans="1:9">
      <c r="A26" s="197">
        <v>3</v>
      </c>
      <c r="B26" s="197"/>
      <c r="C26" s="197"/>
      <c r="D26" s="157" t="s">
        <v>88</v>
      </c>
      <c r="E26" s="158">
        <f>E28+E30</f>
        <v>68841.77</v>
      </c>
      <c r="F26" s="158">
        <v>101000</v>
      </c>
      <c r="G26" s="158">
        <v>123000</v>
      </c>
      <c r="H26" s="158">
        <v>123000</v>
      </c>
      <c r="I26" s="158">
        <v>123000</v>
      </c>
    </row>
    <row r="27" spans="1:9">
      <c r="A27" s="195">
        <v>31</v>
      </c>
      <c r="B27" s="195"/>
      <c r="C27" s="195"/>
      <c r="D27" s="159" t="s">
        <v>105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95">
        <v>32</v>
      </c>
      <c r="B28" s="195"/>
      <c r="C28" s="195"/>
      <c r="D28" s="159" t="s">
        <v>60</v>
      </c>
      <c r="E28" s="160">
        <v>67430.02</v>
      </c>
      <c r="F28" s="160">
        <v>101000</v>
      </c>
      <c r="G28" s="160">
        <v>117000</v>
      </c>
      <c r="H28" s="160">
        <v>117000</v>
      </c>
      <c r="I28" s="160">
        <v>101000</v>
      </c>
    </row>
    <row r="29" spans="1:9">
      <c r="A29" s="195">
        <v>34</v>
      </c>
      <c r="B29" s="195"/>
      <c r="C29" s="195"/>
      <c r="D29" s="159" t="s">
        <v>100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</row>
    <row r="30" spans="1:9">
      <c r="A30" s="195">
        <v>38</v>
      </c>
      <c r="B30" s="195"/>
      <c r="C30" s="195"/>
      <c r="D30" s="159" t="s">
        <v>106</v>
      </c>
      <c r="E30" s="160">
        <v>1411.75</v>
      </c>
      <c r="F30" s="160">
        <v>0</v>
      </c>
      <c r="G30" s="160">
        <v>0</v>
      </c>
      <c r="H30" s="160">
        <v>0</v>
      </c>
      <c r="I30" s="160">
        <v>0</v>
      </c>
    </row>
    <row r="31" spans="1:9">
      <c r="A31" s="197">
        <v>4</v>
      </c>
      <c r="B31" s="197"/>
      <c r="C31" s="197"/>
      <c r="D31" s="157"/>
      <c r="E31" s="158">
        <v>0</v>
      </c>
      <c r="F31" s="158">
        <v>6000</v>
      </c>
      <c r="G31" s="158">
        <v>6000</v>
      </c>
      <c r="H31" s="158">
        <v>6000</v>
      </c>
      <c r="I31" s="158">
        <v>6000</v>
      </c>
    </row>
    <row r="32" spans="1:9">
      <c r="A32" s="195">
        <v>42</v>
      </c>
      <c r="B32" s="195"/>
      <c r="C32" s="195"/>
      <c r="D32" s="159" t="s">
        <v>107</v>
      </c>
      <c r="E32" s="160">
        <v>0</v>
      </c>
      <c r="F32" s="160">
        <v>6000</v>
      </c>
      <c r="G32" s="160">
        <v>6000</v>
      </c>
      <c r="H32" s="160">
        <v>6000</v>
      </c>
      <c r="I32" s="160">
        <v>6000</v>
      </c>
    </row>
    <row r="33" spans="1:9">
      <c r="A33" s="203" t="s">
        <v>108</v>
      </c>
      <c r="B33" s="203"/>
      <c r="C33" s="203"/>
      <c r="D33" s="161" t="s">
        <v>94</v>
      </c>
      <c r="E33" s="162"/>
      <c r="F33" s="162"/>
      <c r="G33" s="162"/>
      <c r="H33" s="162"/>
      <c r="I33" s="162"/>
    </row>
    <row r="34" spans="1:9">
      <c r="A34" s="197">
        <v>3</v>
      </c>
      <c r="B34" s="197"/>
      <c r="C34" s="197"/>
      <c r="D34" s="157" t="s">
        <v>88</v>
      </c>
      <c r="E34" s="158">
        <v>19109.04</v>
      </c>
      <c r="F34" s="158">
        <v>27000</v>
      </c>
      <c r="G34" s="158">
        <v>10000</v>
      </c>
      <c r="H34" s="158">
        <v>10000</v>
      </c>
      <c r="I34" s="158">
        <v>10000</v>
      </c>
    </row>
    <row r="35" spans="1:9">
      <c r="A35" s="195">
        <v>31</v>
      </c>
      <c r="B35" s="195"/>
      <c r="C35" s="195"/>
      <c r="D35" s="159" t="s">
        <v>59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</row>
    <row r="36" spans="1:9">
      <c r="A36" s="195">
        <v>32</v>
      </c>
      <c r="B36" s="195"/>
      <c r="C36" s="195"/>
      <c r="D36" s="159" t="s">
        <v>60</v>
      </c>
      <c r="E36" s="160">
        <v>19109.04</v>
      </c>
      <c r="F36" s="160">
        <v>27000</v>
      </c>
      <c r="G36" s="160">
        <v>5000</v>
      </c>
      <c r="H36" s="160">
        <v>5000</v>
      </c>
      <c r="I36" s="160">
        <v>5000</v>
      </c>
    </row>
    <row r="37" spans="1:9">
      <c r="A37" s="197">
        <v>4</v>
      </c>
      <c r="B37" s="197"/>
      <c r="C37" s="197"/>
      <c r="D37" s="157"/>
      <c r="E37" s="158">
        <v>0</v>
      </c>
      <c r="F37" s="158">
        <v>5000</v>
      </c>
      <c r="G37" s="158">
        <v>5000</v>
      </c>
      <c r="H37" s="158">
        <v>5000</v>
      </c>
      <c r="I37" s="158">
        <v>5000</v>
      </c>
    </row>
    <row r="38" spans="1:9">
      <c r="A38" s="195">
        <v>42</v>
      </c>
      <c r="B38" s="195"/>
      <c r="C38" s="195"/>
      <c r="D38" s="163" t="s">
        <v>109</v>
      </c>
      <c r="E38" s="160">
        <v>0</v>
      </c>
      <c r="F38" s="160">
        <v>5000</v>
      </c>
      <c r="G38" s="160">
        <v>5000</v>
      </c>
      <c r="H38" s="160">
        <v>5000</v>
      </c>
      <c r="I38" s="160">
        <v>5000</v>
      </c>
    </row>
    <row r="39" spans="1:9">
      <c r="A39" s="203" t="s">
        <v>110</v>
      </c>
      <c r="B39" s="203"/>
      <c r="C39" s="203"/>
      <c r="D39" s="161" t="s">
        <v>111</v>
      </c>
      <c r="E39" s="164"/>
      <c r="F39" s="164"/>
      <c r="G39" s="164"/>
      <c r="H39" s="162"/>
      <c r="I39" s="162"/>
    </row>
    <row r="40" spans="1:9">
      <c r="A40" s="197">
        <v>3</v>
      </c>
      <c r="B40" s="197"/>
      <c r="C40" s="197"/>
      <c r="D40" s="157" t="s">
        <v>88</v>
      </c>
      <c r="E40" s="158">
        <f>E41+E42+E44</f>
        <v>7862834.8999999994</v>
      </c>
      <c r="F40" s="158">
        <f>F41+F42+F43+F44</f>
        <v>7087500</v>
      </c>
      <c r="G40" s="158">
        <f>G41+G42+G45</f>
        <v>8005000</v>
      </c>
      <c r="H40" s="158">
        <f>H41+H42+H45</f>
        <v>8005000</v>
      </c>
      <c r="I40" s="158">
        <f>I41+I42+I45</f>
        <v>8005000</v>
      </c>
    </row>
    <row r="41" spans="1:9">
      <c r="A41" s="195">
        <v>31</v>
      </c>
      <c r="B41" s="195"/>
      <c r="C41" s="195"/>
      <c r="D41" s="159" t="s">
        <v>59</v>
      </c>
      <c r="E41" s="160">
        <v>7824101.8200000003</v>
      </c>
      <c r="F41" s="160">
        <v>6948000</v>
      </c>
      <c r="G41" s="160">
        <v>7985000</v>
      </c>
      <c r="H41" s="160">
        <v>7985000</v>
      </c>
      <c r="I41" s="160">
        <v>7985000</v>
      </c>
    </row>
    <row r="42" spans="1:9">
      <c r="A42" s="195">
        <v>32</v>
      </c>
      <c r="B42" s="195"/>
      <c r="C42" s="195"/>
      <c r="D42" s="159" t="s">
        <v>60</v>
      </c>
      <c r="E42" s="160">
        <v>25168.06</v>
      </c>
      <c r="F42" s="160">
        <v>60500</v>
      </c>
      <c r="G42" s="160">
        <v>10000</v>
      </c>
      <c r="H42" s="160">
        <v>10000</v>
      </c>
      <c r="I42" s="160">
        <v>10000</v>
      </c>
    </row>
    <row r="43" spans="1:9">
      <c r="A43" s="195">
        <v>34</v>
      </c>
      <c r="B43" s="195"/>
      <c r="C43" s="195"/>
      <c r="D43" s="159" t="s">
        <v>100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</row>
    <row r="44" spans="1:9">
      <c r="A44" s="197">
        <v>4</v>
      </c>
      <c r="B44" s="197"/>
      <c r="C44" s="197"/>
      <c r="D44" s="157"/>
      <c r="E44" s="158">
        <v>13565.02</v>
      </c>
      <c r="F44" s="158">
        <v>79000</v>
      </c>
      <c r="G44" s="158">
        <v>10000</v>
      </c>
      <c r="H44" s="158">
        <v>10000</v>
      </c>
      <c r="I44" s="158">
        <v>10000</v>
      </c>
    </row>
    <row r="45" spans="1:9">
      <c r="A45" s="195">
        <v>42</v>
      </c>
      <c r="B45" s="195"/>
      <c r="C45" s="195"/>
      <c r="D45" s="159" t="s">
        <v>112</v>
      </c>
      <c r="E45" s="160">
        <v>13565.02</v>
      </c>
      <c r="F45" s="160">
        <v>79000</v>
      </c>
      <c r="G45" s="160">
        <v>10000</v>
      </c>
      <c r="H45" s="160">
        <v>10000</v>
      </c>
      <c r="I45" s="160">
        <v>10000</v>
      </c>
    </row>
    <row r="46" spans="1:9">
      <c r="A46" s="203" t="s">
        <v>113</v>
      </c>
      <c r="B46" s="203"/>
      <c r="C46" s="203"/>
      <c r="D46" s="161" t="s">
        <v>114</v>
      </c>
      <c r="E46" s="164">
        <f>E47+E49</f>
        <v>29581.599999999999</v>
      </c>
      <c r="F46" s="162"/>
      <c r="G46" s="162"/>
      <c r="H46" s="162"/>
      <c r="I46" s="162"/>
    </row>
    <row r="47" spans="1:9">
      <c r="A47" s="197">
        <v>3</v>
      </c>
      <c r="B47" s="197"/>
      <c r="C47" s="197"/>
      <c r="D47" s="157" t="s">
        <v>88</v>
      </c>
      <c r="E47" s="158">
        <v>19667.5</v>
      </c>
      <c r="F47" s="158">
        <v>21000</v>
      </c>
      <c r="G47" s="158">
        <v>2000</v>
      </c>
      <c r="H47" s="158">
        <v>2000</v>
      </c>
      <c r="I47" s="158">
        <v>2000</v>
      </c>
    </row>
    <row r="48" spans="1:9">
      <c r="A48" s="195">
        <v>32</v>
      </c>
      <c r="B48" s="195"/>
      <c r="C48" s="195"/>
      <c r="D48" s="163" t="s">
        <v>60</v>
      </c>
      <c r="E48" s="160">
        <v>19667.5</v>
      </c>
      <c r="F48" s="160">
        <v>21000</v>
      </c>
      <c r="G48" s="160">
        <v>2000</v>
      </c>
      <c r="H48" s="160">
        <v>2000</v>
      </c>
      <c r="I48" s="160">
        <v>2000</v>
      </c>
    </row>
    <row r="49" spans="1:9">
      <c r="A49" s="197">
        <v>4</v>
      </c>
      <c r="B49" s="197"/>
      <c r="C49" s="197"/>
      <c r="D49" s="165"/>
      <c r="E49" s="158">
        <v>9914.1</v>
      </c>
      <c r="F49" s="158">
        <v>5000</v>
      </c>
      <c r="G49" s="158">
        <v>0</v>
      </c>
      <c r="H49" s="158">
        <v>0</v>
      </c>
      <c r="I49" s="158">
        <v>0</v>
      </c>
    </row>
    <row r="50" spans="1:9">
      <c r="A50" s="195">
        <v>42</v>
      </c>
      <c r="B50" s="195"/>
      <c r="C50" s="195"/>
      <c r="D50" s="163" t="s">
        <v>115</v>
      </c>
      <c r="E50" s="160">
        <v>9914.1</v>
      </c>
      <c r="F50" s="160">
        <v>5000</v>
      </c>
      <c r="G50" s="160">
        <v>0</v>
      </c>
      <c r="H50" s="160">
        <v>0</v>
      </c>
      <c r="I50" s="160">
        <v>0</v>
      </c>
    </row>
    <row r="51" spans="1:9">
      <c r="A51" s="203" t="s">
        <v>116</v>
      </c>
      <c r="B51" s="203"/>
      <c r="C51" s="203"/>
      <c r="D51" s="166" t="s">
        <v>117</v>
      </c>
      <c r="E51" s="162"/>
      <c r="F51" s="162"/>
      <c r="G51" s="162"/>
      <c r="H51" s="167"/>
      <c r="I51" s="167"/>
    </row>
    <row r="52" spans="1:9">
      <c r="A52" s="197">
        <v>3</v>
      </c>
      <c r="B52" s="197"/>
      <c r="C52" s="197"/>
      <c r="D52" s="165" t="s">
        <v>88</v>
      </c>
      <c r="E52" s="158">
        <v>1186.2</v>
      </c>
      <c r="F52" s="158">
        <v>4000</v>
      </c>
      <c r="G52" s="158">
        <v>4000</v>
      </c>
      <c r="H52" s="158">
        <v>4000</v>
      </c>
      <c r="I52" s="158">
        <v>4000</v>
      </c>
    </row>
    <row r="53" spans="1:9">
      <c r="A53" s="195">
        <v>32</v>
      </c>
      <c r="B53" s="195"/>
      <c r="C53" s="195"/>
      <c r="D53" s="163" t="s">
        <v>60</v>
      </c>
      <c r="E53" s="160">
        <v>1186.2</v>
      </c>
      <c r="F53" s="160">
        <v>4000</v>
      </c>
      <c r="G53" s="160">
        <v>4000</v>
      </c>
      <c r="H53" s="160">
        <v>4000</v>
      </c>
      <c r="I53" s="160">
        <v>4000</v>
      </c>
    </row>
    <row r="54" spans="1:9">
      <c r="A54" s="197">
        <v>4</v>
      </c>
      <c r="B54" s="197"/>
      <c r="C54" s="197"/>
      <c r="D54" s="165" t="s">
        <v>118</v>
      </c>
      <c r="E54" s="158">
        <v>0</v>
      </c>
      <c r="F54" s="158">
        <v>0</v>
      </c>
      <c r="G54" s="158">
        <v>0</v>
      </c>
      <c r="H54" s="158">
        <v>0</v>
      </c>
      <c r="I54" s="158">
        <v>0</v>
      </c>
    </row>
    <row r="55" spans="1:9">
      <c r="A55" s="195">
        <v>42</v>
      </c>
      <c r="B55" s="195"/>
      <c r="C55" s="195"/>
      <c r="D55" s="163" t="s">
        <v>115</v>
      </c>
      <c r="E55" s="160">
        <v>0</v>
      </c>
      <c r="F55" s="160">
        <v>0</v>
      </c>
      <c r="G55" s="160">
        <v>0</v>
      </c>
      <c r="H55" s="160">
        <v>0</v>
      </c>
      <c r="I55" s="160">
        <v>0</v>
      </c>
    </row>
    <row r="56" spans="1:9" s="171" customFormat="1" ht="39.200000000000003" customHeight="1">
      <c r="A56" s="196" t="s">
        <v>119</v>
      </c>
      <c r="B56" s="196"/>
      <c r="C56" s="196"/>
      <c r="D56" s="168" t="s">
        <v>120</v>
      </c>
      <c r="E56" s="169"/>
      <c r="F56" s="169"/>
      <c r="G56" s="169"/>
      <c r="H56" s="170"/>
      <c r="I56" s="170"/>
    </row>
    <row r="57" spans="1:9">
      <c r="A57" s="203" t="s">
        <v>110</v>
      </c>
      <c r="B57" s="203"/>
      <c r="C57" s="203"/>
      <c r="D57" s="166" t="s">
        <v>111</v>
      </c>
      <c r="E57" s="164"/>
      <c r="F57" s="164"/>
      <c r="G57" s="164"/>
      <c r="H57" s="162"/>
      <c r="I57" s="162"/>
    </row>
    <row r="58" spans="1:9">
      <c r="A58" s="197">
        <v>3</v>
      </c>
      <c r="B58" s="197"/>
      <c r="C58" s="197"/>
      <c r="D58" s="165" t="s">
        <v>88</v>
      </c>
      <c r="E58" s="158">
        <v>2620.66</v>
      </c>
      <c r="F58" s="158">
        <v>0</v>
      </c>
      <c r="G58" s="158">
        <f>G59+G60</f>
        <v>45000</v>
      </c>
      <c r="H58" s="158">
        <f>H59+H60</f>
        <v>45000</v>
      </c>
      <c r="I58" s="158">
        <f>I59+I60</f>
        <v>45000</v>
      </c>
    </row>
    <row r="59" spans="1:9">
      <c r="A59" s="195">
        <v>31</v>
      </c>
      <c r="B59" s="195"/>
      <c r="C59" s="195"/>
      <c r="D59" s="163" t="s">
        <v>59</v>
      </c>
      <c r="E59" s="160">
        <v>2620.66</v>
      </c>
      <c r="F59" s="160">
        <v>0</v>
      </c>
      <c r="G59" s="160">
        <v>15000</v>
      </c>
      <c r="H59" s="160">
        <v>15000</v>
      </c>
      <c r="I59" s="160">
        <v>15000</v>
      </c>
    </row>
    <row r="60" spans="1:9">
      <c r="A60" s="195">
        <v>32</v>
      </c>
      <c r="B60" s="195"/>
      <c r="C60" s="195"/>
      <c r="D60" s="163" t="s">
        <v>60</v>
      </c>
      <c r="E60" s="160">
        <v>0</v>
      </c>
      <c r="F60" s="160">
        <v>0</v>
      </c>
      <c r="G60" s="160">
        <v>30000</v>
      </c>
      <c r="H60" s="160">
        <v>30000</v>
      </c>
      <c r="I60" s="160">
        <v>30000</v>
      </c>
    </row>
    <row r="61" spans="1:9" ht="26.45" customHeight="1">
      <c r="A61" s="201" t="s">
        <v>121</v>
      </c>
      <c r="B61" s="201"/>
      <c r="C61" s="201"/>
      <c r="D61" s="172" t="s">
        <v>122</v>
      </c>
      <c r="E61" s="169"/>
      <c r="F61" s="169"/>
      <c r="G61" s="169"/>
      <c r="H61" s="162"/>
      <c r="I61" s="162"/>
    </row>
    <row r="62" spans="1:9">
      <c r="A62" s="202" t="s">
        <v>98</v>
      </c>
      <c r="B62" s="202"/>
      <c r="C62" s="202"/>
      <c r="D62" s="173" t="s">
        <v>99</v>
      </c>
      <c r="E62" s="162"/>
      <c r="F62" s="162"/>
      <c r="G62" s="162"/>
      <c r="H62" s="162"/>
      <c r="I62" s="162"/>
    </row>
    <row r="63" spans="1:9">
      <c r="A63" s="197">
        <v>4</v>
      </c>
      <c r="B63" s="197"/>
      <c r="C63" s="197"/>
      <c r="D63" s="165"/>
      <c r="E63" s="158">
        <v>0</v>
      </c>
      <c r="F63" s="158">
        <v>0</v>
      </c>
      <c r="G63" s="158">
        <v>0</v>
      </c>
      <c r="H63" s="158">
        <v>0</v>
      </c>
      <c r="I63" s="158">
        <v>0</v>
      </c>
    </row>
    <row r="64" spans="1:9">
      <c r="A64" s="195">
        <v>42</v>
      </c>
      <c r="B64" s="195"/>
      <c r="C64" s="195"/>
      <c r="D64" s="163" t="s">
        <v>60</v>
      </c>
      <c r="E64" s="160">
        <v>0</v>
      </c>
      <c r="F64" s="160">
        <v>0</v>
      </c>
      <c r="G64" s="160">
        <v>0</v>
      </c>
      <c r="H64" s="160">
        <v>0</v>
      </c>
      <c r="I64" s="160">
        <v>0</v>
      </c>
    </row>
    <row r="65" spans="1:9" ht="51.75" customHeight="1">
      <c r="A65" s="199" t="s">
        <v>123</v>
      </c>
      <c r="B65" s="199"/>
      <c r="C65" s="199"/>
      <c r="D65" s="174" t="s">
        <v>124</v>
      </c>
      <c r="E65" s="169"/>
      <c r="F65" s="169"/>
      <c r="G65" s="169"/>
      <c r="H65" s="162"/>
      <c r="I65" s="162"/>
    </row>
    <row r="66" spans="1:9" ht="13.9" customHeight="1">
      <c r="A66" s="200" t="s">
        <v>125</v>
      </c>
      <c r="B66" s="200"/>
      <c r="C66" s="200"/>
      <c r="D66" s="175" t="s">
        <v>126</v>
      </c>
      <c r="E66" s="162"/>
      <c r="F66" s="162"/>
      <c r="G66" s="162"/>
      <c r="H66" s="162"/>
      <c r="I66" s="162"/>
    </row>
    <row r="67" spans="1:9">
      <c r="A67" s="195">
        <v>9221</v>
      </c>
      <c r="B67" s="195"/>
      <c r="C67" s="195"/>
      <c r="D67" s="163" t="s">
        <v>127</v>
      </c>
      <c r="E67" s="160"/>
      <c r="F67" s="160"/>
      <c r="G67" s="160"/>
      <c r="H67" s="160"/>
      <c r="I67" s="160"/>
    </row>
    <row r="68" spans="1:9" ht="13.9" customHeight="1">
      <c r="A68" s="198" t="s">
        <v>116</v>
      </c>
      <c r="B68" s="198"/>
      <c r="C68" s="198"/>
      <c r="D68" s="176" t="s">
        <v>117</v>
      </c>
      <c r="E68" s="177"/>
      <c r="F68" s="177"/>
      <c r="G68" s="177"/>
      <c r="H68" s="162"/>
      <c r="I68" s="162"/>
    </row>
    <row r="69" spans="1:9">
      <c r="A69" s="195">
        <v>7</v>
      </c>
      <c r="B69" s="195"/>
      <c r="C69" s="195"/>
      <c r="D69" s="163"/>
      <c r="E69" s="160"/>
      <c r="F69" s="160"/>
      <c r="G69" s="160"/>
      <c r="H69" s="160"/>
      <c r="I69" s="160"/>
    </row>
    <row r="70" spans="1:9">
      <c r="A70" s="195">
        <v>72</v>
      </c>
      <c r="B70" s="195"/>
      <c r="C70" s="195"/>
      <c r="D70" s="163"/>
      <c r="E70" s="160"/>
      <c r="F70" s="160"/>
      <c r="G70" s="160">
        <v>4000</v>
      </c>
      <c r="H70" s="160"/>
      <c r="I70" s="160"/>
    </row>
    <row r="71" spans="1:9" ht="38.65" customHeight="1">
      <c r="A71" s="198" t="s">
        <v>128</v>
      </c>
      <c r="B71" s="198"/>
      <c r="C71" s="198"/>
      <c r="D71" s="174" t="s">
        <v>129</v>
      </c>
      <c r="E71" s="162"/>
      <c r="F71" s="162"/>
      <c r="G71" s="162"/>
      <c r="H71" s="162"/>
      <c r="I71" s="162"/>
    </row>
    <row r="72" spans="1:9">
      <c r="A72" s="197" t="s">
        <v>103</v>
      </c>
      <c r="B72" s="197"/>
      <c r="C72" s="197"/>
      <c r="D72" s="157" t="s">
        <v>104</v>
      </c>
      <c r="E72" s="158">
        <v>87944.07</v>
      </c>
      <c r="F72" s="158">
        <v>107000</v>
      </c>
      <c r="G72" s="158">
        <v>123000</v>
      </c>
      <c r="H72" s="158">
        <v>123000</v>
      </c>
      <c r="I72" s="158">
        <v>123000</v>
      </c>
    </row>
    <row r="73" spans="1:9">
      <c r="A73" s="195">
        <v>6</v>
      </c>
      <c r="B73" s="195"/>
      <c r="C73" s="195"/>
      <c r="D73" s="159" t="s">
        <v>38</v>
      </c>
      <c r="E73" s="160">
        <v>87944.07</v>
      </c>
      <c r="F73" s="160">
        <v>107000</v>
      </c>
      <c r="G73" s="160">
        <v>123000</v>
      </c>
      <c r="H73" s="160">
        <v>123000</v>
      </c>
      <c r="I73" s="160">
        <v>123000</v>
      </c>
    </row>
    <row r="74" spans="1:9">
      <c r="A74" s="195">
        <v>66</v>
      </c>
      <c r="B74" s="195"/>
      <c r="C74" s="195"/>
      <c r="D74" s="159" t="s">
        <v>38</v>
      </c>
      <c r="E74" s="160">
        <v>87944.07</v>
      </c>
      <c r="F74" s="160">
        <v>107000</v>
      </c>
      <c r="G74" s="160">
        <v>123000</v>
      </c>
      <c r="H74" s="160">
        <v>123000</v>
      </c>
      <c r="I74" s="160">
        <v>123000</v>
      </c>
    </row>
    <row r="75" spans="1:9">
      <c r="A75" s="196" t="s">
        <v>108</v>
      </c>
      <c r="B75" s="196"/>
      <c r="C75" s="196"/>
      <c r="D75" s="178" t="s">
        <v>94</v>
      </c>
      <c r="E75" s="177"/>
      <c r="F75" s="177"/>
      <c r="G75" s="177"/>
      <c r="H75" s="177"/>
      <c r="I75" s="177"/>
    </row>
    <row r="76" spans="1:9">
      <c r="A76" s="195">
        <v>6</v>
      </c>
      <c r="B76" s="195"/>
      <c r="C76" s="195"/>
      <c r="D76" s="159" t="s">
        <v>130</v>
      </c>
      <c r="E76" s="160">
        <v>94372.04</v>
      </c>
      <c r="F76" s="160">
        <v>32000</v>
      </c>
      <c r="G76" s="160">
        <v>20000</v>
      </c>
      <c r="H76" s="160">
        <v>20000</v>
      </c>
      <c r="I76" s="160">
        <v>20000</v>
      </c>
    </row>
    <row r="77" spans="1:9">
      <c r="A77" s="195">
        <v>65</v>
      </c>
      <c r="B77" s="195"/>
      <c r="C77" s="195"/>
      <c r="D77" s="159" t="s">
        <v>130</v>
      </c>
      <c r="E77" s="160">
        <v>94372.04</v>
      </c>
      <c r="F77" s="160">
        <v>32000</v>
      </c>
      <c r="G77" s="160">
        <v>20000</v>
      </c>
      <c r="H77" s="160">
        <v>20000</v>
      </c>
      <c r="I77" s="160">
        <v>20000</v>
      </c>
    </row>
    <row r="78" spans="1:9">
      <c r="A78" s="196" t="s">
        <v>110</v>
      </c>
      <c r="B78" s="196"/>
      <c r="C78" s="196"/>
      <c r="D78" s="176" t="s">
        <v>111</v>
      </c>
      <c r="E78" s="179"/>
      <c r="F78" s="179"/>
      <c r="G78" s="179"/>
      <c r="H78" s="179"/>
      <c r="I78" s="179"/>
    </row>
    <row r="79" spans="1:9">
      <c r="A79" s="197">
        <v>6</v>
      </c>
      <c r="B79" s="197"/>
      <c r="C79" s="197"/>
      <c r="D79" s="165" t="s">
        <v>40</v>
      </c>
      <c r="E79" s="158">
        <v>7972505.6100000003</v>
      </c>
      <c r="F79" s="158">
        <v>7087500</v>
      </c>
      <c r="G79" s="158">
        <v>8050000</v>
      </c>
      <c r="H79" s="158">
        <v>8050000</v>
      </c>
      <c r="I79" s="158">
        <v>8050000</v>
      </c>
    </row>
    <row r="80" spans="1:9">
      <c r="A80" s="195">
        <v>63</v>
      </c>
      <c r="B80" s="195"/>
      <c r="C80" s="195"/>
      <c r="D80" s="163" t="s">
        <v>40</v>
      </c>
      <c r="E80" s="160">
        <v>7972505.6100000003</v>
      </c>
      <c r="F80" s="160">
        <v>7087500</v>
      </c>
      <c r="G80" s="160">
        <v>8050000</v>
      </c>
      <c r="H80" s="160">
        <v>8050000</v>
      </c>
      <c r="I80" s="160">
        <v>8050000</v>
      </c>
    </row>
    <row r="81" spans="1:9">
      <c r="A81" s="197">
        <v>9</v>
      </c>
      <c r="B81" s="197"/>
      <c r="C81" s="197"/>
      <c r="D81" s="165" t="s">
        <v>131</v>
      </c>
      <c r="E81" s="158"/>
      <c r="F81" s="158"/>
      <c r="G81" s="158"/>
      <c r="H81" s="158"/>
      <c r="I81" s="158"/>
    </row>
    <row r="82" spans="1:9">
      <c r="A82" s="195">
        <v>92</v>
      </c>
      <c r="B82" s="195"/>
      <c r="C82" s="195"/>
      <c r="D82" s="163" t="s">
        <v>131</v>
      </c>
      <c r="E82" s="160"/>
      <c r="F82" s="160"/>
      <c r="G82" s="160"/>
      <c r="H82" s="160"/>
      <c r="I82" s="160"/>
    </row>
    <row r="83" spans="1:9">
      <c r="A83" s="196" t="s">
        <v>113</v>
      </c>
      <c r="B83" s="196"/>
      <c r="C83" s="196"/>
      <c r="D83" s="176" t="s">
        <v>114</v>
      </c>
      <c r="E83" s="177"/>
      <c r="F83" s="177"/>
      <c r="G83" s="177"/>
      <c r="H83" s="177"/>
      <c r="I83" s="177"/>
    </row>
    <row r="84" spans="1:9">
      <c r="A84" s="197">
        <v>6</v>
      </c>
      <c r="B84" s="197"/>
      <c r="C84" s="197"/>
      <c r="D84" s="165" t="s">
        <v>56</v>
      </c>
      <c r="E84" s="158">
        <v>15827.75</v>
      </c>
      <c r="F84" s="158">
        <v>26000</v>
      </c>
      <c r="G84" s="158">
        <v>15000</v>
      </c>
      <c r="H84" s="158">
        <v>15000</v>
      </c>
      <c r="I84" s="158">
        <v>26000</v>
      </c>
    </row>
    <row r="85" spans="1:9">
      <c r="A85" s="195">
        <v>66</v>
      </c>
      <c r="B85" s="195"/>
      <c r="C85" s="195"/>
      <c r="D85" s="163" t="s">
        <v>56</v>
      </c>
      <c r="E85" s="160">
        <v>15827.75</v>
      </c>
      <c r="F85" s="160">
        <v>26000</v>
      </c>
      <c r="G85" s="160">
        <v>15000</v>
      </c>
      <c r="H85" s="160">
        <v>15000</v>
      </c>
      <c r="I85" s="160">
        <v>15000</v>
      </c>
    </row>
    <row r="86" spans="1:9">
      <c r="A86" s="195">
        <v>92</v>
      </c>
      <c r="B86" s="195"/>
      <c r="C86" s="195"/>
      <c r="D86" s="163" t="s">
        <v>131</v>
      </c>
      <c r="E86" s="160"/>
      <c r="F86" s="160"/>
      <c r="G86" s="160"/>
      <c r="H86" s="160"/>
      <c r="I86" s="160"/>
    </row>
    <row r="87" spans="1:9">
      <c r="A87" s="196" t="s">
        <v>116</v>
      </c>
      <c r="B87" s="196"/>
      <c r="C87" s="196"/>
      <c r="D87" s="176" t="s">
        <v>117</v>
      </c>
      <c r="E87" s="162"/>
      <c r="F87" s="180"/>
      <c r="G87" s="180"/>
      <c r="H87" s="180"/>
      <c r="I87" s="180"/>
    </row>
    <row r="88" spans="1:9">
      <c r="A88" s="197">
        <v>7</v>
      </c>
      <c r="B88" s="197"/>
      <c r="C88" s="197"/>
      <c r="D88" s="165" t="s">
        <v>49</v>
      </c>
      <c r="E88" s="158">
        <v>29993.119999999999</v>
      </c>
      <c r="F88" s="181">
        <v>4000</v>
      </c>
      <c r="G88" s="181">
        <v>4000</v>
      </c>
      <c r="H88" s="181">
        <v>4000</v>
      </c>
      <c r="I88" s="181">
        <v>4000</v>
      </c>
    </row>
    <row r="89" spans="1:9">
      <c r="A89" s="195">
        <v>72</v>
      </c>
      <c r="B89" s="195"/>
      <c r="C89" s="195"/>
      <c r="D89" s="163" t="s">
        <v>49</v>
      </c>
      <c r="E89" s="160">
        <v>29993.119999999999</v>
      </c>
      <c r="F89" s="182">
        <v>4000</v>
      </c>
      <c r="G89" s="182">
        <v>4000</v>
      </c>
      <c r="H89" s="182">
        <v>4000</v>
      </c>
      <c r="I89" s="182">
        <v>4000</v>
      </c>
    </row>
    <row r="90" spans="1:9">
      <c r="A90" s="195">
        <v>92</v>
      </c>
      <c r="B90" s="195"/>
      <c r="C90" s="195"/>
      <c r="D90" s="163" t="s">
        <v>131</v>
      </c>
      <c r="E90" s="160"/>
      <c r="F90" s="182"/>
      <c r="G90" s="182"/>
      <c r="H90" s="182"/>
      <c r="I90" s="182"/>
    </row>
  </sheetData>
  <mergeCells count="81">
    <mergeCell ref="A1:I1"/>
    <mergeCell ref="A3:I3"/>
    <mergeCell ref="A5:C5"/>
    <mergeCell ref="A6:C6"/>
    <mergeCell ref="A7:C7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90:C90"/>
    <mergeCell ref="A85:C85"/>
    <mergeCell ref="A86:C86"/>
    <mergeCell ref="A87:C87"/>
    <mergeCell ref="A88:C88"/>
    <mergeCell ref="A89:C89"/>
  </mergeCells>
  <pageMargins left="0.70866141732283472" right="0.70866141732283472" top="0.74803149606299213" bottom="0.74803149606299213" header="0.51181102362204722" footer="0.51181102362204722"/>
  <pageSetup paperSize="9" scale="31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570312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Anđa</cp:lastModifiedBy>
  <cp:revision>4</cp:revision>
  <cp:lastPrinted>2022-10-14T09:54:06Z</cp:lastPrinted>
  <dcterms:created xsi:type="dcterms:W3CDTF">2022-08-12T12:51:27Z</dcterms:created>
  <dcterms:modified xsi:type="dcterms:W3CDTF">2022-10-14T09:54:52Z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